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900" activeTab="2"/>
  </bookViews>
  <sheets>
    <sheet name="FOR REVIEW" sheetId="30" r:id="rId1"/>
    <sheet name="All Proposed Changes" sheetId="51" state="hidden" r:id="rId2"/>
    <sheet name="SUMMARY" sheetId="28" r:id="rId3"/>
    <sheet name="1156" sheetId="31" state="hidden" r:id="rId4"/>
    <sheet name="2999" sheetId="32" r:id="rId5"/>
    <sheet name="3001" sheetId="52" r:id="rId6"/>
    <sheet name="3007" sheetId="60" r:id="rId7"/>
    <sheet name="3050" sheetId="55" r:id="rId8"/>
    <sheet name="3090" sheetId="57" r:id="rId9"/>
    <sheet name="3123" sheetId="59" r:id="rId10"/>
    <sheet name="1307" sheetId="35" state="hidden" r:id="rId11"/>
    <sheet name="1308" sheetId="36" state="hidden" r:id="rId12"/>
    <sheet name="1365" sheetId="39" state="hidden" r:id="rId13"/>
    <sheet name="1379" sheetId="41" state="hidden" r:id="rId14"/>
    <sheet name="1445" sheetId="46" state="hidden" r:id="rId15"/>
    <sheet name="1455" sheetId="47" state="hidden" r:id="rId16"/>
    <sheet name="1498" sheetId="49" state="hidden" r:id="rId17"/>
  </sheets>
  <calcPr calcId="152511"/>
</workbook>
</file>

<file path=xl/calcChain.xml><?xml version="1.0" encoding="utf-8"?>
<calcChain xmlns="http://schemas.openxmlformats.org/spreadsheetml/2006/main">
  <c r="E9" i="28" l="1"/>
  <c r="E8" i="28"/>
  <c r="E7" i="28"/>
  <c r="I10" i="28" l="1"/>
  <c r="H10" i="28"/>
  <c r="H7" i="28"/>
  <c r="I5" i="28"/>
  <c r="H5" i="28"/>
  <c r="D10" i="28"/>
  <c r="C10" i="28"/>
  <c r="E10" i="28" l="1"/>
  <c r="I9" i="28"/>
  <c r="H4" i="28"/>
  <c r="H9" i="28" l="1"/>
  <c r="I4" i="28" l="1"/>
  <c r="J5" i="28" l="1"/>
  <c r="J4" i="28" l="1"/>
  <c r="I7" i="28"/>
  <c r="I6" i="28"/>
  <c r="I8" i="28" s="1"/>
  <c r="H6" i="28"/>
  <c r="H8" i="28" l="1"/>
  <c r="J8" i="28" s="1"/>
  <c r="J6" i="28"/>
  <c r="H5" i="52" l="1"/>
  <c r="J10" i="28" l="1"/>
  <c r="J9" i="28"/>
  <c r="I11" i="28"/>
  <c r="H11" i="28"/>
  <c r="J7" i="28"/>
  <c r="E4" i="28"/>
  <c r="J11" i="28" l="1"/>
  <c r="E5" i="28"/>
  <c r="E6" i="28"/>
</calcChain>
</file>

<file path=xl/sharedStrings.xml><?xml version="1.0" encoding="utf-8"?>
<sst xmlns="http://schemas.openxmlformats.org/spreadsheetml/2006/main" count="689" uniqueCount="210">
  <si>
    <t>Location Map:</t>
  </si>
  <si>
    <t>Constraints Type</t>
  </si>
  <si>
    <t>Archor Type</t>
  </si>
  <si>
    <t>OGMA Score</t>
  </si>
  <si>
    <t>Area (ha)</t>
  </si>
  <si>
    <t>Height (m)</t>
  </si>
  <si>
    <t>Age (years)</t>
  </si>
  <si>
    <t>No</t>
  </si>
  <si>
    <t>Rare-Old</t>
  </si>
  <si>
    <t>BEC Variant</t>
  </si>
  <si>
    <t>NHLB</t>
  </si>
  <si>
    <t>THLB</t>
  </si>
  <si>
    <t>THLB/NHLB</t>
  </si>
  <si>
    <t>Replacement OGMA Polys</t>
  </si>
  <si>
    <t>Original OGMA Polys</t>
  </si>
  <si>
    <t>Attribute</t>
  </si>
  <si>
    <t>Added Area (ha)</t>
  </si>
  <si>
    <t>Landscape Unit</t>
  </si>
  <si>
    <t>Dropped Area (ha)</t>
  </si>
  <si>
    <t>Dropped OGMA_ID</t>
  </si>
  <si>
    <t>OGMA_ID</t>
  </si>
  <si>
    <t>Species</t>
  </si>
  <si>
    <t>N/A</t>
  </si>
  <si>
    <t>Total Area</t>
  </si>
  <si>
    <t>Area Added (ha)</t>
  </si>
  <si>
    <t>Area Dropped (ha)</t>
  </si>
  <si>
    <t xml:space="preserve">APPROVED (Y/N): </t>
  </si>
  <si>
    <t xml:space="preserve">Comments / Concerns: </t>
  </si>
  <si>
    <t>NOTE</t>
  </si>
  <si>
    <t>Total</t>
  </si>
  <si>
    <t>Difference
(exceeds dropped)</t>
  </si>
  <si>
    <t>1. Review the dropped and proposed OGMA attributes for each OGMA_ID (individual tabs in the spreadsheet)</t>
  </si>
  <si>
    <r>
      <t>2. Provide any feedback about the proposed change in the</t>
    </r>
    <r>
      <rPr>
        <sz val="11"/>
        <color theme="7"/>
        <rFont val="Calibri"/>
        <family val="2"/>
        <scheme val="minor"/>
      </rPr>
      <t xml:space="preserve"> </t>
    </r>
    <r>
      <rPr>
        <b/>
        <i/>
        <sz val="11"/>
        <color theme="7"/>
        <rFont val="Calibri"/>
        <family val="2"/>
        <scheme val="minor"/>
      </rPr>
      <t>Comments/Concerns</t>
    </r>
    <r>
      <rPr>
        <b/>
        <sz val="11"/>
        <color theme="9" tint="-0.249977111117893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box</t>
    </r>
  </si>
  <si>
    <t>Mission</t>
  </si>
  <si>
    <t>ICHmk1</t>
  </si>
  <si>
    <t>MSdm1</t>
  </si>
  <si>
    <t>148 (141, 145)</t>
  </si>
  <si>
    <t>FD/PL/SE</t>
  </si>
  <si>
    <t>PL (5.5 ha)
FDI/PLI/LW (0.7 ha)</t>
  </si>
  <si>
    <t>PLI</t>
  </si>
  <si>
    <t>6 (5.5 ha)
10 (0.7 ha)</t>
  </si>
  <si>
    <t>FDI/SE/PLI (11.6 ha)
FDI/PLI/SE (7.2 ha)
PL/FD/SE (3.0 ha)</t>
  </si>
  <si>
    <t>31.8 (18.5 ha)
26.7 (3.3 ha)</t>
  </si>
  <si>
    <t>9 (3.4 ha)
11 (3.3 ha)
16 (2 ha)</t>
  </si>
  <si>
    <t>RRZ (7.0 ha)</t>
  </si>
  <si>
    <t>CWS, Marten, Rec Sites and Trails, VQO (PR) (39.9 ha)</t>
  </si>
  <si>
    <t>AlREADY RELOCATED</t>
  </si>
  <si>
    <t>Tolko</t>
  </si>
  <si>
    <t>BCTS</t>
  </si>
  <si>
    <t>Not necessarily all of OGMA to be re-located - Ideal Lake Lakeshore managament area, Riparian Reserves, Connectivity corridor along rip areas of main creeks, Beetle salvage retention Plan</t>
  </si>
  <si>
    <t>30.0 (112.0)</t>
  </si>
  <si>
    <t>Not necessarily all of OGMA to be re-located</t>
  </si>
  <si>
    <t>Lakeside Management areas for Loch Long or Loch Lost</t>
  </si>
  <si>
    <t>Lakeside Management areas for Loch Long or Loch Lost, buffer on park</t>
  </si>
  <si>
    <t>Could be replaced with smaller scarttered timberred polys separated by wetlands - lower priority</t>
  </si>
  <si>
    <t xml:space="preserve">Buffer on Mission Creek - only colocate easternmost potion between Boyce FSR and Boyce Creek </t>
  </si>
  <si>
    <t>Steep area east of Highway 33, near Big White turn off</t>
  </si>
  <si>
    <t>Steep area east of Highway 33, near Big White turn off - eastern most part of OGMA most suitable for colocation</t>
  </si>
  <si>
    <t>OGMA has already moved; Gorman  has an approved CP within but unsure what replaced it (Matt Scott, email 12/23)</t>
  </si>
  <si>
    <t>Gorman</t>
  </si>
  <si>
    <t>Total Area (ha)</t>
  </si>
  <si>
    <t>Licensee</t>
  </si>
  <si>
    <r>
      <t xml:space="preserve">Comments / Concerns: 
</t>
    </r>
    <r>
      <rPr>
        <sz val="11"/>
        <color theme="1"/>
        <rFont val="Calibri"/>
        <family val="2"/>
        <scheme val="minor"/>
      </rPr>
      <t>This OGMA has already been moved (Gorman comm. 12/23/2016) and currently has a cutting permit within the original area. Unsure what/where this OGMA has been relocated too</t>
    </r>
  </si>
  <si>
    <t>Proposed Area Dropped (ha)</t>
  </si>
  <si>
    <t>All Proposed Changes</t>
  </si>
  <si>
    <t>Comments</t>
  </si>
  <si>
    <t>PL/SE</t>
  </si>
  <si>
    <t>FD/LW/PL</t>
  </si>
  <si>
    <t>ESSFxc</t>
  </si>
  <si>
    <t>B/S</t>
  </si>
  <si>
    <t>2 (1.0 ha)
10 (0.8 ha)</t>
  </si>
  <si>
    <t>RRZ (2.1 ha)</t>
  </si>
  <si>
    <t>SE/BL</t>
  </si>
  <si>
    <t>RRZ (0.2 ha)</t>
  </si>
  <si>
    <t>IDFmw1</t>
  </si>
  <si>
    <t>SE/BL/PL</t>
  </si>
  <si>
    <t>MDWR (12.7 ha)</t>
  </si>
  <si>
    <t>PLI (12.5 ha)
SE/FDI/PLI (8.4 ha)</t>
  </si>
  <si>
    <t>28.3 (12.5 ha)
27.6 (8.4 ha)</t>
  </si>
  <si>
    <t>7 (6.3 ha)
17 (2.5 ha)
15 (1.7 ha)</t>
  </si>
  <si>
    <t>RRZ (5.5 ha)</t>
  </si>
  <si>
    <t>Reserves (1.7 ha)</t>
  </si>
  <si>
    <t>SUBJECTIVE IMPROVEMENT</t>
  </si>
  <si>
    <t>RRZ (0.4 ha)</t>
  </si>
  <si>
    <t>BL/SE</t>
  </si>
  <si>
    <t>RRZ (4.5 ha)</t>
  </si>
  <si>
    <t>RRZ (2.8 ha)</t>
  </si>
  <si>
    <t>`</t>
  </si>
  <si>
    <t>PL/S/B</t>
  </si>
  <si>
    <t>RRZ (0.8 ha)</t>
  </si>
  <si>
    <t>NOT MOVED</t>
  </si>
  <si>
    <t>187 (6.2 ha)
117 (6.2 ha)
137 (1.1 ha)</t>
  </si>
  <si>
    <t>SE/BL/PL (6.2 ha)
PL/SE (6.2 ha)
BL/SE (1.1 ha)</t>
  </si>
  <si>
    <t>29.4(6.2 ha)
22.5 (6.2 ha)
21.8 (1.1 ha)</t>
  </si>
  <si>
    <t>7 (7.0 ha)
13 (5.8 ha)
18 (1.6 ha)</t>
  </si>
  <si>
    <t>RRZ (6.0 ha), Reserves (3.1 ha)</t>
  </si>
  <si>
    <t>RRZ (1.2 ha)</t>
  </si>
  <si>
    <r>
      <t xml:space="preserve">Rationale:
</t>
    </r>
    <r>
      <rPr>
        <sz val="11"/>
        <color theme="1"/>
        <rFont val="Calibri"/>
        <family val="2"/>
        <scheme val="minor"/>
      </rPr>
      <t>Built off existing OGMA (1365, half is proposed to be relocated); generally improved OGMA score (older, taller stand); THLB gain if new area is unsuitable for harvest</t>
    </r>
  </si>
  <si>
    <r>
      <t xml:space="preserve">Rationale:
</t>
    </r>
    <r>
      <rPr>
        <sz val="11"/>
        <color theme="1"/>
        <rFont val="Calibri"/>
        <family val="2"/>
        <scheme val="minor"/>
      </rPr>
      <t>Relocated to a partial Anchor; improved OGMA score (younger stands but taller and increased deadwood abundance); THLB gain if new area is unsuitable for harvest</t>
    </r>
  </si>
  <si>
    <r>
      <t xml:space="preserve">Rationale:
</t>
    </r>
    <r>
      <rPr>
        <sz val="11"/>
        <color theme="1"/>
        <rFont val="Calibri"/>
        <family val="2"/>
        <scheme val="minor"/>
      </rPr>
      <t>Maintained OGMA score but relocated to older stand; more area within RRZ (16% in Anchor); clear win/THLB gain if new area is unsuitable for harvest</t>
    </r>
  </si>
  <si>
    <r>
      <t xml:space="preserve">Rationale:
</t>
    </r>
    <r>
      <rPr>
        <sz val="11"/>
        <color theme="1"/>
        <rFont val="Calibri"/>
        <family val="2"/>
        <scheme val="minor"/>
      </rPr>
      <t>Not relocated because already in MDWR (60% in Anchor)</t>
    </r>
  </si>
  <si>
    <r>
      <t xml:space="preserve">Rationale:
</t>
    </r>
    <r>
      <rPr>
        <sz val="11"/>
        <color theme="1"/>
        <rFont val="Calibri"/>
        <family val="2"/>
        <scheme val="minor"/>
      </rPr>
      <t>Relocated to partial Anchor (18% in Anchor); improved OGMA score (older stands, trading pine-leading for spruce- and balsam-leading stands, increased deadwood abundance); no THLB gain</t>
    </r>
  </si>
  <si>
    <r>
      <t xml:space="preserve">Rationale:
</t>
    </r>
    <r>
      <rPr>
        <sz val="11"/>
        <color theme="1"/>
        <rFont val="Calibri"/>
        <family val="2"/>
        <scheme val="minor"/>
      </rPr>
      <t>Relocated to partial Anchor (10% in Anchor); improved OGMA score (older stands, increased deadwood abundance); moved into second-pass cable stands</t>
    </r>
  </si>
  <si>
    <r>
      <t xml:space="preserve">Comments / Concerns: </t>
    </r>
    <r>
      <rPr>
        <sz val="11"/>
        <color theme="1"/>
        <rFont val="Calibri"/>
        <family val="2"/>
        <scheme val="minor"/>
      </rPr>
      <t>Don’t move - proposed area is good logging chance</t>
    </r>
  </si>
  <si>
    <r>
      <t xml:space="preserve">Comments / Concerns:  </t>
    </r>
    <r>
      <rPr>
        <sz val="11"/>
        <color theme="1"/>
        <rFont val="Calibri"/>
        <family val="2"/>
        <scheme val="minor"/>
      </rPr>
      <t>BCTS to decide if it best to leave or move - do not agree with change, keep OGMA as is (drop proposed change)</t>
    </r>
  </si>
  <si>
    <r>
      <t xml:space="preserve">Comments / Concerns:  </t>
    </r>
    <r>
      <rPr>
        <sz val="11"/>
        <color theme="1"/>
        <rFont val="Calibri"/>
        <family val="2"/>
        <scheme val="minor"/>
      </rPr>
      <t>Tolko not good.  Move has harvest potential. BCTS  - see screenshots for area to be considered for replacement if meets criteria (area could be used for 1416, 1423 or 1455)</t>
    </r>
  </si>
  <si>
    <t>APPROVED (Y/N): 
NO</t>
  </si>
  <si>
    <r>
      <t xml:space="preserve">Comments / Concerns:   </t>
    </r>
    <r>
      <rPr>
        <sz val="11"/>
        <color theme="1"/>
        <rFont val="Calibri"/>
        <family val="2"/>
        <scheme val="minor"/>
      </rPr>
      <t>Drop this one - no win on THLB or OGMA - BCTS wants to see move - dropped because substantially younger stand, trading spruce for pine, and within a wetland complex = challenge to harvest (no THLB win)</t>
    </r>
  </si>
  <si>
    <r>
      <t xml:space="preserve">Comments / Concerns:  </t>
    </r>
    <r>
      <rPr>
        <sz val="11"/>
        <color theme="1"/>
        <rFont val="Calibri"/>
        <family val="2"/>
        <scheme val="minor"/>
      </rPr>
      <t>Porposed move is not good - better timber than current ogma.    Leave existing OGMA - confirmED no other options exist</t>
    </r>
  </si>
  <si>
    <t>Msdm1</t>
  </si>
  <si>
    <r>
      <t xml:space="preserve">Comments / Concerns:  </t>
    </r>
    <r>
      <rPr>
        <sz val="11"/>
        <color theme="1"/>
        <rFont val="Calibri"/>
        <family val="2"/>
        <scheme val="minor"/>
      </rPr>
      <t xml:space="preserve">Proposed stand is good harvest candidate - Tolko best to look at alternatives.  </t>
    </r>
    <r>
      <rPr>
        <b/>
        <sz val="11"/>
        <color theme="1"/>
        <rFont val="Calibri"/>
        <family val="2"/>
        <scheme val="minor"/>
      </rPr>
      <t>Harold to provide swap he has already made</t>
    </r>
    <r>
      <rPr>
        <sz val="11"/>
        <color theme="1"/>
        <rFont val="Calibri"/>
        <family val="2"/>
        <scheme val="minor"/>
      </rPr>
      <t xml:space="preserve"> for use to integreate.  Condsider treating as a approved swap. --&gt; Toljko provided spatial for DM approved swap however is not consistent with BEC v4</t>
    </r>
  </si>
  <si>
    <t>APPROVED (Y/N): 
NO - does not maintain BEC</t>
  </si>
  <si>
    <t>FDI/CW/AT</t>
  </si>
  <si>
    <t>FDI/AT/CW</t>
  </si>
  <si>
    <t>MDWR (5.7 ha), Reserves (0.9 ha)</t>
  </si>
  <si>
    <r>
      <t xml:space="preserve">Rationale:
</t>
    </r>
    <r>
      <rPr>
        <sz val="11"/>
        <color theme="1"/>
        <rFont val="Calibri"/>
        <family val="2"/>
        <scheme val="minor"/>
      </rPr>
      <t>switch proposed by Tolko; relocated partially to MDWR stands (65% in Anchor); lower OGMA score (younger stand); THLB gain is new area is unsuitable for harvest</t>
    </r>
  </si>
  <si>
    <t>low</t>
  </si>
  <si>
    <t>Anstey</t>
  </si>
  <si>
    <t>ICHwk1</t>
  </si>
  <si>
    <t>ESSFwc2</t>
  </si>
  <si>
    <t>SX/BL</t>
  </si>
  <si>
    <t>PL/SX/FD</t>
  </si>
  <si>
    <t>PL/FD/SX</t>
  </si>
  <si>
    <t>Terrain (0.8 ha); RRZ (0.2 ha)</t>
  </si>
  <si>
    <t>ICHmw3</t>
  </si>
  <si>
    <t>CW/HW/SX</t>
  </si>
  <si>
    <t>FD/HW/CW</t>
  </si>
  <si>
    <t>FD/CW/HW</t>
  </si>
  <si>
    <t>HW/CW/FD</t>
  </si>
  <si>
    <t>HW/CW</t>
  </si>
  <si>
    <t>CW/HW/FD</t>
  </si>
  <si>
    <t>ICHvk1</t>
  </si>
  <si>
    <t>Yes</t>
  </si>
  <si>
    <t>RRZ (0.5 ha)</t>
  </si>
  <si>
    <t>CW/HW</t>
  </si>
  <si>
    <t>BL/HW/SX/CW</t>
  </si>
  <si>
    <t>HW/CW/SX/FD</t>
  </si>
  <si>
    <t>CW/FD/HW</t>
  </si>
  <si>
    <t>UWR Caribou (0.9 ha)</t>
  </si>
  <si>
    <t>FD/CW</t>
  </si>
  <si>
    <t>LEGEND</t>
  </si>
  <si>
    <t xml:space="preserve">                                        Original OGMA</t>
  </si>
  <si>
    <t>RRZ (4.0 ha)</t>
  </si>
  <si>
    <t>FD/CW/EP</t>
  </si>
  <si>
    <t>CW/FD/EP</t>
  </si>
  <si>
    <t>MDWR (15.0 ha); Terrain (14.0 ha); RRZ (1.4 ha)</t>
  </si>
  <si>
    <t>Close-up of proposed dropped OGMA:</t>
  </si>
  <si>
    <t>Close-up of proposed replacement OGMA:</t>
  </si>
  <si>
    <t>IChvk1</t>
  </si>
  <si>
    <t>UWR (3.6 ha)</t>
  </si>
  <si>
    <t>Close up of proposed drop:</t>
  </si>
  <si>
    <t>Close up of proposed replacement:</t>
  </si>
  <si>
    <t>CW/HW/FD/SX</t>
  </si>
  <si>
    <t>8 - 16</t>
  </si>
  <si>
    <t>RRZ (1.6 ha)</t>
  </si>
  <si>
    <t>FD/EP/CW</t>
  </si>
  <si>
    <t>HW/CW/EP</t>
  </si>
  <si>
    <t>RRZ (4.9 ha); MDWR (4.7 ha)</t>
  </si>
  <si>
    <t>VQO (R) (5.8 ha)</t>
  </si>
  <si>
    <t xml:space="preserve">Original OGMA </t>
  </si>
  <si>
    <t xml:space="preserve">Replacement OGMA </t>
  </si>
  <si>
    <t>Replacement OGMA 
3001 A (1.6 ha)</t>
  </si>
  <si>
    <t>Replacement OGMA 
3001 B (1.3 ha)</t>
  </si>
  <si>
    <t>Connects existing OGMAs 3016 (11.1 ha) and 3019 (10.2 ha) into one larger OGMA (26.5 ha)</t>
  </si>
  <si>
    <t>Along gully/stream/riparian area</t>
  </si>
  <si>
    <t>Improved OGMA score (older, taller stands)</t>
  </si>
  <si>
    <t>Improved OGMA score (older, taller stands cedar-hemlock stands)</t>
  </si>
  <si>
    <t>Not relocating to an Anchor, moving some THLB to NHLB (0.6 ha)</t>
  </si>
  <si>
    <t>Built off existing OGMA 2994 within a riparian area</t>
  </si>
  <si>
    <t>Improved OGMA scores (older, taller cedar-hemlock stands replacing pine-spruce)</t>
  </si>
  <si>
    <t>Relocated to caribou stands (69%) and rare-old stands</t>
  </si>
  <si>
    <t>Builds off proposed OGMA 3090 (3.6 ha)</t>
  </si>
  <si>
    <t>Improved OGMA scores (older cedar-hemlock-fir stands, interior forest (100%))</t>
  </si>
  <si>
    <t>OGMA with increased interior forest</t>
  </si>
  <si>
    <t>Slightly lower OGMA score (younger stands)</t>
  </si>
  <si>
    <t xml:space="preserve">Relocated into mule deer stands (58%) and RRZ (60%) anchors </t>
  </si>
  <si>
    <t xml:space="preserve">RATIONALE 3001 A
</t>
  </si>
  <si>
    <t>RATIONALE 3001 B</t>
  </si>
  <si>
    <t>RATIONALE</t>
  </si>
  <si>
    <t>Comments / Concerns</t>
  </si>
  <si>
    <t>APPROVED (Y/N)</t>
  </si>
  <si>
    <t xml:space="preserve">APPROVED (Y/N)
</t>
  </si>
  <si>
    <t>Relocated almost entirely in mule deer stands (98%) and terrain (92%)</t>
  </si>
  <si>
    <t>Build off existing OGMA 2922 bording Shuswap Lake Marine Park Nielsen Beach Site</t>
  </si>
  <si>
    <t>Generally maintained OGMA scores and stands</t>
  </si>
  <si>
    <t>Building off existing OGMA 2973 along border of Shuswap Lake Marine Park Twin Bay Site</t>
  </si>
  <si>
    <t>Visual quality objective retention constraint (72%) - hillsides along Shuswap Lake</t>
  </si>
  <si>
    <t>Visual quality objective retention (100%) - hillside along Shuswap Lake</t>
  </si>
  <si>
    <t>VQO (R) (15.3 ha)</t>
  </si>
  <si>
    <t>Builds off proposed OGMA 3001 B - see  note on OGMA 3001 for additional area</t>
  </si>
  <si>
    <t>improved GOMA score (rare-old stand, interior forest)</t>
  </si>
  <si>
    <t>Built off exsiting OGMA 3063 to the south</t>
  </si>
  <si>
    <t>Not replacing 1.0 ha from ESSFwc2</t>
  </si>
  <si>
    <t>Relocating entirely within UWR Caribou ((100%) and maintaining rare-old ecosystem</t>
  </si>
  <si>
    <t xml:space="preserve">               a. Do you think this is a good move? Why or why not?</t>
  </si>
  <si>
    <t xml:space="preserve">               b. Is the proposed OGMA in conflict with any known plans, developments, or other reasons why this area is not suitable?</t>
  </si>
  <si>
    <r>
      <t xml:space="preserve">3. In the </t>
    </r>
    <r>
      <rPr>
        <b/>
        <i/>
        <sz val="11"/>
        <color theme="7"/>
        <rFont val="Calibri"/>
        <family val="2"/>
        <scheme val="minor"/>
      </rPr>
      <t xml:space="preserve">Approved </t>
    </r>
    <r>
      <rPr>
        <sz val="11"/>
        <color theme="1"/>
        <rFont val="Calibri"/>
        <family val="2"/>
        <scheme val="minor"/>
      </rPr>
      <t>box, indicate if the proposed change is approved for further review (i.e. at the larger discussion with stakeholders in early 2018)</t>
    </r>
  </si>
  <si>
    <t xml:space="preserve">                                        Proposed OGMA for Review</t>
  </si>
  <si>
    <t>For each OGMA:</t>
  </si>
  <si>
    <t xml:space="preserve">               c. Is there another area(s) that would be ideal candidates for relocation?</t>
  </si>
  <si>
    <t xml:space="preserve">                              i. If so, please provide this information to Forsite ASAP as a shapefile or screenshot</t>
  </si>
  <si>
    <t>RELOCATED</t>
  </si>
  <si>
    <t>Relocated OGMAs</t>
  </si>
  <si>
    <t>ICH mw 3</t>
  </si>
  <si>
    <t>ICH vk 1</t>
  </si>
  <si>
    <t>ICH wk 1</t>
  </si>
  <si>
    <t>ESSF wc 2</t>
  </si>
  <si>
    <t xml:space="preserve">Could add addition 1.2 hectares between this proposed OGMAs 3001 B and 3090 to create larger, more contiguous </t>
  </si>
  <si>
    <t>Proposed OGMA in close proximity to marine park</t>
  </si>
  <si>
    <t>Proposed OGMA in close proximity to marine park beach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</si>
</sst>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(* #,##0.0_);_(* \(#,##0.0\);_(* &quot;-&quot;??_);_(@_)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theme="7"/>
      <name val="Calibri"/>
      <family val="2"/>
      <scheme val="minor"/>
    </font>
    <font>
      <b/>
      <i/>
      <sz val="11"/>
      <color theme="7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402C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8B832"/>
        <bgColor indexed="64"/>
      </patternFill>
    </fill>
  </fills>
  <borders count="8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5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2" fillId="0" borderId="12" xfId="0" applyFont="1" applyFill="1" applyBorder="1" applyAlignment="1">
      <alignment vertic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18" xfId="0" applyFont="1" applyFill="1" applyBorder="1"/>
    <xf numFmtId="0" fontId="0" fillId="0" borderId="19" xfId="0" applyBorder="1" applyAlignment="1">
      <alignment horizontal="center"/>
    </xf>
    <xf numFmtId="0" fontId="2" fillId="0" borderId="18" xfId="0" applyFont="1" applyBorder="1"/>
    <xf numFmtId="164" fontId="0" fillId="2" borderId="20" xfId="0" applyNumberFormat="1" applyFill="1" applyBorder="1" applyAlignment="1">
      <alignment horizontal="center"/>
    </xf>
    <xf numFmtId="164" fontId="0" fillId="2" borderId="21" xfId="0" applyNumberFormat="1" applyFill="1" applyBorder="1" applyAlignment="1">
      <alignment horizontal="center"/>
    </xf>
    <xf numFmtId="164" fontId="0" fillId="2" borderId="22" xfId="0" applyNumberFormat="1" applyFill="1" applyBorder="1" applyAlignment="1">
      <alignment horizontal="center"/>
    </xf>
    <xf numFmtId="0" fontId="2" fillId="2" borderId="23" xfId="0" applyFont="1" applyFill="1" applyBorder="1"/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0" borderId="12" xfId="0" applyFont="1" applyBorder="1"/>
    <xf numFmtId="0" fontId="0" fillId="0" borderId="17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2" fillId="0" borderId="18" xfId="0" applyFont="1" applyBorder="1" applyAlignment="1">
      <alignment wrapText="1"/>
    </xf>
    <xf numFmtId="164" fontId="0" fillId="2" borderId="25" xfId="0" applyNumberFormat="1" applyFill="1" applyBorder="1" applyAlignment="1">
      <alignment horizontal="center"/>
    </xf>
    <xf numFmtId="164" fontId="0" fillId="2" borderId="26" xfId="0" applyNumberFormat="1" applyFill="1" applyBorder="1" applyAlignment="1">
      <alignment horizontal="center"/>
    </xf>
    <xf numFmtId="164" fontId="0" fillId="2" borderId="27" xfId="0" applyNumberFormat="1" applyFill="1" applyBorder="1" applyAlignment="1">
      <alignment horizontal="center"/>
    </xf>
    <xf numFmtId="0" fontId="1" fillId="3" borderId="32" xfId="0" applyFont="1" applyFill="1" applyBorder="1"/>
    <xf numFmtId="0" fontId="2" fillId="0" borderId="35" xfId="0" applyFont="1" applyBorder="1"/>
    <xf numFmtId="0" fontId="2" fillId="0" borderId="38" xfId="0" applyFont="1" applyBorder="1"/>
    <xf numFmtId="164" fontId="0" fillId="0" borderId="41" xfId="0" applyNumberFormat="1" applyBorder="1" applyAlignment="1">
      <alignment horizontal="left"/>
    </xf>
    <xf numFmtId="164" fontId="0" fillId="0" borderId="42" xfId="0" applyNumberFormat="1" applyBorder="1" applyAlignment="1">
      <alignment horizontal="left"/>
    </xf>
    <xf numFmtId="0" fontId="0" fillId="0" borderId="0" xfId="0" applyAlignment="1">
      <alignment wrapText="1"/>
    </xf>
    <xf numFmtId="164" fontId="0" fillId="0" borderId="0" xfId="0" applyNumberFormat="1" applyBorder="1"/>
    <xf numFmtId="0" fontId="0" fillId="0" borderId="55" xfId="0" applyBorder="1"/>
    <xf numFmtId="164" fontId="0" fillId="0" borderId="55" xfId="0" applyNumberFormat="1" applyBorder="1" applyAlignment="1">
      <alignment horizontal="right"/>
    </xf>
    <xf numFmtId="164" fontId="0" fillId="0" borderId="55" xfId="0" applyNumberFormat="1" applyBorder="1"/>
    <xf numFmtId="0" fontId="2" fillId="0" borderId="0" xfId="0" applyFont="1" applyFill="1" applyBorder="1" applyAlignment="1">
      <alignment horizontal="left" vertical="top" wrapText="1"/>
    </xf>
    <xf numFmtId="0" fontId="0" fillId="0" borderId="60" xfId="0" applyBorder="1" applyAlignment="1">
      <alignment wrapText="1"/>
    </xf>
    <xf numFmtId="0" fontId="0" fillId="0" borderId="61" xfId="0" applyBorder="1" applyAlignment="1">
      <alignment wrapText="1"/>
    </xf>
    <xf numFmtId="0" fontId="1" fillId="3" borderId="59" xfId="0" applyFont="1" applyFill="1" applyBorder="1" applyAlignment="1">
      <alignment wrapText="1"/>
    </xf>
    <xf numFmtId="0" fontId="0" fillId="0" borderId="62" xfId="0" applyBorder="1" applyAlignment="1">
      <alignment wrapText="1"/>
    </xf>
    <xf numFmtId="0" fontId="0" fillId="0" borderId="0" xfId="0" applyFill="1" applyBorder="1"/>
    <xf numFmtId="164" fontId="0" fillId="2" borderId="27" xfId="0" applyNumberFormat="1" applyFill="1" applyBorder="1" applyAlignment="1"/>
    <xf numFmtId="164" fontId="0" fillId="2" borderId="26" xfId="0" applyNumberFormat="1" applyFill="1" applyBorder="1" applyAlignment="1"/>
    <xf numFmtId="164" fontId="0" fillId="2" borderId="63" xfId="0" applyNumberFormat="1" applyFill="1" applyBorder="1" applyAlignment="1">
      <alignment horizontal="center"/>
    </xf>
    <xf numFmtId="0" fontId="0" fillId="0" borderId="19" xfId="0" applyBorder="1" applyAlignment="1"/>
    <xf numFmtId="0" fontId="0" fillId="0" borderId="17" xfId="0" applyBorder="1" applyAlignment="1"/>
    <xf numFmtId="0" fontId="0" fillId="0" borderId="64" xfId="0" applyBorder="1" applyAlignment="1"/>
    <xf numFmtId="0" fontId="0" fillId="0" borderId="24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/>
    <xf numFmtId="0" fontId="0" fillId="0" borderId="7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4" fontId="0" fillId="2" borderId="49" xfId="0" applyNumberFormat="1" applyFill="1" applyBorder="1" applyAlignment="1">
      <alignment horizontal="center" vertical="center"/>
    </xf>
    <xf numFmtId="164" fontId="0" fillId="2" borderId="26" xfId="0" applyNumberFormat="1" applyFill="1" applyBorder="1" applyAlignment="1">
      <alignment horizontal="center" vertical="center"/>
    </xf>
    <xf numFmtId="164" fontId="0" fillId="2" borderId="63" xfId="0" applyNumberFormat="1" applyFill="1" applyBorder="1" applyAlignment="1">
      <alignment horizontal="center" vertical="center"/>
    </xf>
    <xf numFmtId="164" fontId="0" fillId="2" borderId="25" xfId="0" applyNumberForma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64" fontId="0" fillId="2" borderId="22" xfId="0" applyNumberFormat="1" applyFill="1" applyBorder="1" applyAlignment="1">
      <alignment horizontal="center" vertical="center"/>
    </xf>
    <xf numFmtId="164" fontId="0" fillId="2" borderId="48" xfId="0" applyNumberFormat="1" applyFill="1" applyBorder="1" applyAlignment="1">
      <alignment horizontal="center" vertical="center"/>
    </xf>
    <xf numFmtId="164" fontId="0" fillId="2" borderId="21" xfId="0" applyNumberFormat="1" applyFill="1" applyBorder="1" applyAlignment="1">
      <alignment horizontal="center" vertical="center"/>
    </xf>
    <xf numFmtId="164" fontId="0" fillId="2" borderId="20" xfId="0" applyNumberFormat="1" applyFill="1" applyBorder="1" applyAlignment="1">
      <alignment horizontal="center" vertical="center"/>
    </xf>
    <xf numFmtId="0" fontId="2" fillId="0" borderId="18" xfId="0" applyFont="1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6" xfId="0" applyBorder="1" applyAlignment="1">
      <alignment horizontal="left"/>
    </xf>
    <xf numFmtId="0" fontId="0" fillId="0" borderId="33" xfId="0" applyBorder="1" applyAlignment="1">
      <alignment horizontal="left"/>
    </xf>
    <xf numFmtId="0" fontId="1" fillId="3" borderId="30" xfId="0" applyFont="1" applyFill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0" fillId="0" borderId="54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" fillId="8" borderId="47" xfId="0" applyFont="1" applyFill="1" applyBorder="1" applyAlignment="1">
      <alignment horizontal="center" vertical="center"/>
    </xf>
    <xf numFmtId="0" fontId="1" fillId="8" borderId="39" xfId="0" applyFont="1" applyFill="1" applyBorder="1" applyAlignment="1">
      <alignment horizontal="center" vertical="center"/>
    </xf>
    <xf numFmtId="0" fontId="1" fillId="8" borderId="39" xfId="0" applyFont="1" applyFill="1" applyBorder="1" applyAlignment="1">
      <alignment horizontal="center" vertical="center" wrapText="1"/>
    </xf>
    <xf numFmtId="0" fontId="1" fillId="8" borderId="53" xfId="0" applyFont="1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64" fontId="0" fillId="0" borderId="39" xfId="0" applyNumberFormat="1" applyBorder="1" applyAlignment="1">
      <alignment horizontal="center" vertical="center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64" fontId="0" fillId="0" borderId="55" xfId="0" applyNumberFormat="1" applyBorder="1" applyAlignment="1">
      <alignment horizontal="center" vertical="center"/>
    </xf>
    <xf numFmtId="164" fontId="0" fillId="0" borderId="53" xfId="0" applyNumberFormat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164" fontId="0" fillId="2" borderId="51" xfId="0" applyNumberFormat="1" applyFill="1" applyBorder="1" applyAlignment="1">
      <alignment horizontal="center" vertical="center"/>
    </xf>
    <xf numFmtId="164" fontId="0" fillId="2" borderId="52" xfId="0" applyNumberFormat="1" applyFill="1" applyBorder="1" applyAlignment="1">
      <alignment horizontal="center" vertical="center"/>
    </xf>
    <xf numFmtId="0" fontId="0" fillId="2" borderId="67" xfId="0" applyFill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36" xfId="0" applyFont="1" applyBorder="1" applyAlignment="1">
      <alignment horizontal="left"/>
    </xf>
    <xf numFmtId="0" fontId="2" fillId="0" borderId="33" xfId="0" applyFont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2" fillId="0" borderId="36" xfId="0" applyFont="1" applyBorder="1" applyAlignment="1">
      <alignment horizontal="left"/>
    </xf>
    <xf numFmtId="0" fontId="2" fillId="0" borderId="33" xfId="0" applyFont="1" applyBorder="1" applyAlignment="1">
      <alignment horizontal="left"/>
    </xf>
    <xf numFmtId="0" fontId="0" fillId="0" borderId="44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64" fontId="0" fillId="0" borderId="0" xfId="0" applyNumberFormat="1" applyFill="1" applyBorder="1"/>
    <xf numFmtId="164" fontId="0" fillId="2" borderId="72" xfId="0" applyNumberFormat="1" applyFill="1" applyBorder="1" applyAlignment="1">
      <alignment horizontal="center" vertical="center"/>
    </xf>
    <xf numFmtId="0" fontId="0" fillId="0" borderId="43" xfId="0" applyBorder="1" applyAlignment="1">
      <alignment horizontal="center" vertical="center" wrapText="1"/>
    </xf>
    <xf numFmtId="164" fontId="0" fillId="2" borderId="39" xfId="0" applyNumberFormat="1" applyFill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165" fontId="0" fillId="0" borderId="0" xfId="0" applyNumberFormat="1"/>
    <xf numFmtId="165" fontId="0" fillId="0" borderId="73" xfId="0" applyNumberFormat="1" applyFill="1" applyBorder="1"/>
    <xf numFmtId="0" fontId="0" fillId="0" borderId="56" xfId="0" applyFill="1" applyBorder="1" applyAlignment="1">
      <alignment horizontal="center"/>
    </xf>
    <xf numFmtId="0" fontId="0" fillId="0" borderId="6" xfId="0" applyBorder="1"/>
    <xf numFmtId="0" fontId="0" fillId="0" borderId="5" xfId="0" applyFill="1" applyBorder="1"/>
    <xf numFmtId="164" fontId="0" fillId="0" borderId="37" xfId="0" applyNumberFormat="1" applyBorder="1"/>
    <xf numFmtId="165" fontId="0" fillId="0" borderId="41" xfId="0" applyNumberFormat="1" applyBorder="1" applyAlignment="1">
      <alignment vertical="center"/>
    </xf>
    <xf numFmtId="0" fontId="0" fillId="0" borderId="56" xfId="0" applyBorder="1"/>
    <xf numFmtId="165" fontId="0" fillId="0" borderId="73" xfId="0" applyNumberFormat="1" applyBorder="1" applyAlignment="1">
      <alignment vertical="center"/>
    </xf>
    <xf numFmtId="165" fontId="0" fillId="0" borderId="42" xfId="0" applyNumberFormat="1" applyBorder="1" applyAlignment="1">
      <alignment vertical="center"/>
    </xf>
    <xf numFmtId="0" fontId="0" fillId="0" borderId="6" xfId="0" applyFill="1" applyBorder="1"/>
    <xf numFmtId="0" fontId="0" fillId="0" borderId="5" xfId="0" applyBorder="1"/>
    <xf numFmtId="0" fontId="0" fillId="0" borderId="37" xfId="0" applyBorder="1"/>
    <xf numFmtId="0" fontId="0" fillId="0" borderId="3" xfId="0" applyFill="1" applyBorder="1"/>
    <xf numFmtId="0" fontId="0" fillId="0" borderId="2" xfId="0" applyBorder="1"/>
    <xf numFmtId="0" fontId="0" fillId="0" borderId="34" xfId="0" applyBorder="1"/>
    <xf numFmtId="164" fontId="2" fillId="0" borderId="41" xfId="0" applyNumberFormat="1" applyFont="1" applyBorder="1" applyAlignment="1">
      <alignment horizontal="center"/>
    </xf>
    <xf numFmtId="164" fontId="2" fillId="0" borderId="42" xfId="0" applyNumberFormat="1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3" xfId="0" applyBorder="1" applyAlignment="1">
      <alignment horizontal="center"/>
    </xf>
    <xf numFmtId="164" fontId="0" fillId="2" borderId="46" xfId="0" applyNumberFormat="1" applyFill="1" applyBorder="1" applyAlignment="1">
      <alignment horizontal="center"/>
    </xf>
    <xf numFmtId="164" fontId="0" fillId="2" borderId="49" xfId="0" applyNumberFormat="1" applyFill="1" applyBorder="1" applyAlignment="1">
      <alignment horizontal="center"/>
    </xf>
    <xf numFmtId="0" fontId="0" fillId="0" borderId="43" xfId="0" applyBorder="1" applyAlignment="1">
      <alignment horizontal="center" vertical="center"/>
    </xf>
    <xf numFmtId="164" fontId="0" fillId="2" borderId="72" xfId="0" applyNumberFormat="1" applyFill="1" applyBorder="1" applyAlignment="1">
      <alignment horizontal="center" vertical="center"/>
    </xf>
    <xf numFmtId="164" fontId="0" fillId="2" borderId="72" xfId="0" applyNumberFormat="1" applyFill="1" applyBorder="1" applyAlignment="1">
      <alignment horizontal="center"/>
    </xf>
    <xf numFmtId="164" fontId="0" fillId="2" borderId="72" xfId="0" applyNumberFormat="1" applyFill="1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2" borderId="49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64" fontId="0" fillId="2" borderId="49" xfId="0" applyNumberForma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2" borderId="66" xfId="0" applyNumberForma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45" xfId="0" applyBorder="1" applyAlignment="1">
      <alignment horizontal="center"/>
    </xf>
    <xf numFmtId="164" fontId="0" fillId="2" borderId="66" xfId="0" applyNumberFormat="1" applyFill="1" applyBorder="1" applyAlignment="1">
      <alignment horizontal="center" vertical="center"/>
    </xf>
    <xf numFmtId="0" fontId="0" fillId="0" borderId="76" xfId="0" applyBorder="1" applyAlignment="1">
      <alignment horizontal="center"/>
    </xf>
    <xf numFmtId="0" fontId="0" fillId="0" borderId="15" xfId="0" applyBorder="1" applyAlignment="1">
      <alignment horizontal="center"/>
    </xf>
    <xf numFmtId="0" fontId="2" fillId="0" borderId="36" xfId="0" applyFont="1" applyBorder="1" applyAlignment="1">
      <alignment horizontal="left"/>
    </xf>
    <xf numFmtId="0" fontId="2" fillId="0" borderId="33" xfId="0" applyFont="1" applyBorder="1" applyAlignment="1">
      <alignment horizontal="left"/>
    </xf>
    <xf numFmtId="164" fontId="0" fillId="2" borderId="65" xfId="0" applyNumberFormat="1" applyFill="1" applyBorder="1" applyAlignment="1">
      <alignment horizontal="center"/>
    </xf>
    <xf numFmtId="164" fontId="0" fillId="2" borderId="70" xfId="0" applyNumberFormat="1" applyFill="1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76" xfId="0" applyBorder="1" applyAlignment="1">
      <alignment horizontal="center" vertical="center"/>
    </xf>
    <xf numFmtId="0" fontId="2" fillId="0" borderId="36" xfId="0" applyFont="1" applyBorder="1" applyAlignment="1">
      <alignment horizontal="left"/>
    </xf>
    <xf numFmtId="0" fontId="2" fillId="0" borderId="33" xfId="0" applyFont="1" applyBorder="1" applyAlignment="1">
      <alignment horizontal="left"/>
    </xf>
    <xf numFmtId="0" fontId="1" fillId="3" borderId="77" xfId="0" applyFont="1" applyFill="1" applyBorder="1" applyAlignment="1">
      <alignment wrapText="1"/>
    </xf>
    <xf numFmtId="0" fontId="2" fillId="0" borderId="60" xfId="0" applyFont="1" applyBorder="1" applyAlignment="1">
      <alignment wrapText="1"/>
    </xf>
    <xf numFmtId="0" fontId="0" fillId="0" borderId="71" xfId="0" applyBorder="1" applyAlignment="1">
      <alignment horizontal="center" wrapText="1"/>
    </xf>
    <xf numFmtId="0" fontId="1" fillId="3" borderId="32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ill="1"/>
    <xf numFmtId="0" fontId="0" fillId="0" borderId="0" xfId="0" applyBorder="1"/>
    <xf numFmtId="0" fontId="2" fillId="0" borderId="41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18" xfId="0" applyFont="1" applyFill="1" applyBorder="1" applyAlignment="1">
      <alignment vertical="center"/>
    </xf>
    <xf numFmtId="0" fontId="2" fillId="0" borderId="36" xfId="0" applyFont="1" applyBorder="1" applyAlignment="1">
      <alignment horizontal="left"/>
    </xf>
    <xf numFmtId="0" fontId="2" fillId="0" borderId="33" xfId="0" applyFont="1" applyBorder="1" applyAlignment="1">
      <alignment horizontal="left"/>
    </xf>
    <xf numFmtId="0" fontId="0" fillId="0" borderId="45" xfId="0" applyBorder="1" applyAlignment="1">
      <alignment horizontal="center"/>
    </xf>
    <xf numFmtId="164" fontId="0" fillId="2" borderId="66" xfId="0" applyNumberFormat="1" applyFill="1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9" fillId="0" borderId="0" xfId="0" applyFont="1"/>
    <xf numFmtId="16" fontId="0" fillId="0" borderId="17" xfId="0" quotePrefix="1" applyNumberFormat="1" applyBorder="1" applyAlignment="1">
      <alignment horizontal="center" vertical="center" wrapText="1"/>
    </xf>
    <xf numFmtId="164" fontId="0" fillId="2" borderId="70" xfId="0" applyNumberFormat="1" applyFill="1" applyBorder="1" applyAlignment="1">
      <alignment horizontal="center"/>
    </xf>
    <xf numFmtId="0" fontId="0" fillId="0" borderId="14" xfId="0" applyBorder="1" applyAlignment="1">
      <alignment horizontal="center" vertical="center"/>
    </xf>
    <xf numFmtId="164" fontId="0" fillId="2" borderId="49" xfId="0" applyNumberFormat="1" applyFill="1" applyBorder="1" applyAlignment="1">
      <alignment horizontal="center" vertical="center"/>
    </xf>
    <xf numFmtId="0" fontId="0" fillId="0" borderId="56" xfId="0" applyFont="1" applyBorder="1" applyAlignment="1">
      <alignment horizontal="center"/>
    </xf>
    <xf numFmtId="0" fontId="0" fillId="0" borderId="0" xfId="0" applyFont="1" applyFill="1" applyBorder="1" applyAlignment="1">
      <alignment vertical="top"/>
    </xf>
    <xf numFmtId="0" fontId="2" fillId="2" borderId="78" xfId="0" applyFont="1" applyFill="1" applyBorder="1" applyAlignment="1">
      <alignment vertical="top" wrapText="1"/>
    </xf>
    <xf numFmtId="0" fontId="2" fillId="2" borderId="65" xfId="0" applyFont="1" applyFill="1" applyBorder="1" applyAlignment="1">
      <alignment vertical="top" wrapText="1"/>
    </xf>
    <xf numFmtId="0" fontId="2" fillId="2" borderId="72" xfId="0" applyFont="1" applyFill="1" applyBorder="1" applyAlignment="1">
      <alignment vertical="top" wrapText="1"/>
    </xf>
    <xf numFmtId="0" fontId="2" fillId="2" borderId="6" xfId="0" applyFont="1" applyFill="1" applyBorder="1" applyAlignment="1">
      <alignment vertical="top"/>
    </xf>
    <xf numFmtId="0" fontId="0" fillId="2" borderId="56" xfId="0" applyFont="1" applyFill="1" applyBorder="1" applyAlignment="1">
      <alignment vertical="top"/>
    </xf>
    <xf numFmtId="0" fontId="0" fillId="2" borderId="0" xfId="0" applyFont="1" applyFill="1" applyBorder="1" applyAlignment="1">
      <alignment vertical="top"/>
    </xf>
    <xf numFmtId="0" fontId="0" fillId="2" borderId="57" xfId="0" applyFont="1" applyFill="1" applyBorder="1" applyAlignment="1">
      <alignment vertical="top"/>
    </xf>
    <xf numFmtId="0" fontId="0" fillId="2" borderId="3" xfId="0" applyFont="1" applyFill="1" applyBorder="1" applyAlignment="1">
      <alignment vertical="top"/>
    </xf>
    <xf numFmtId="0" fontId="0" fillId="2" borderId="2" xfId="0" applyFont="1" applyFill="1" applyBorder="1" applyAlignment="1">
      <alignment vertical="top"/>
    </xf>
    <xf numFmtId="0" fontId="0" fillId="2" borderId="1" xfId="0" applyFont="1" applyFill="1" applyBorder="1" applyAlignment="1">
      <alignment vertical="top"/>
    </xf>
    <xf numFmtId="0" fontId="0" fillId="14" borderId="56" xfId="0" applyFont="1" applyFill="1" applyBorder="1" applyAlignment="1">
      <alignment vertical="top"/>
    </xf>
    <xf numFmtId="0" fontId="2" fillId="14" borderId="0" xfId="0" applyFont="1" applyFill="1" applyBorder="1" applyAlignment="1">
      <alignment vertical="top" wrapText="1"/>
    </xf>
    <xf numFmtId="0" fontId="2" fillId="14" borderId="57" xfId="0" applyFont="1" applyFill="1" applyBorder="1" applyAlignment="1">
      <alignment vertical="top" wrapText="1"/>
    </xf>
    <xf numFmtId="0" fontId="0" fillId="14" borderId="56" xfId="0" applyFont="1" applyFill="1" applyBorder="1" applyAlignment="1">
      <alignment horizontal="left" vertical="top"/>
    </xf>
    <xf numFmtId="0" fontId="0" fillId="14" borderId="0" xfId="0" applyFill="1" applyBorder="1"/>
    <xf numFmtId="0" fontId="2" fillId="14" borderId="0" xfId="0" applyFont="1" applyFill="1" applyBorder="1" applyAlignment="1">
      <alignment horizontal="left" vertical="top" wrapText="1"/>
    </xf>
    <xf numFmtId="0" fontId="2" fillId="14" borderId="57" xfId="0" applyFont="1" applyFill="1" applyBorder="1" applyAlignment="1">
      <alignment horizontal="left" vertical="top" wrapText="1"/>
    </xf>
    <xf numFmtId="0" fontId="0" fillId="14" borderId="0" xfId="0" applyFont="1" applyFill="1" applyBorder="1" applyAlignment="1">
      <alignment horizontal="left" vertical="top"/>
    </xf>
    <xf numFmtId="0" fontId="0" fillId="14" borderId="56" xfId="0" applyFill="1" applyBorder="1"/>
    <xf numFmtId="0" fontId="0" fillId="14" borderId="57" xfId="0" applyFill="1" applyBorder="1"/>
    <xf numFmtId="0" fontId="0" fillId="14" borderId="3" xfId="0" applyFill="1" applyBorder="1"/>
    <xf numFmtId="0" fontId="0" fillId="14" borderId="2" xfId="0" applyFill="1" applyBorder="1"/>
    <xf numFmtId="0" fontId="0" fillId="14" borderId="1" xfId="0" applyFill="1" applyBorder="1"/>
    <xf numFmtId="0" fontId="2" fillId="10" borderId="78" xfId="0" applyFont="1" applyFill="1" applyBorder="1" applyAlignment="1">
      <alignment vertical="top"/>
    </xf>
    <xf numFmtId="0" fontId="2" fillId="10" borderId="65" xfId="0" applyFont="1" applyFill="1" applyBorder="1" applyAlignment="1">
      <alignment vertical="top"/>
    </xf>
    <xf numFmtId="0" fontId="2" fillId="10" borderId="72" xfId="0" applyFont="1" applyFill="1" applyBorder="1" applyAlignment="1">
      <alignment vertical="top"/>
    </xf>
    <xf numFmtId="0" fontId="2" fillId="10" borderId="78" xfId="0" applyFont="1" applyFill="1" applyBorder="1" applyAlignment="1">
      <alignment vertical="top" wrapText="1"/>
    </xf>
    <xf numFmtId="0" fontId="2" fillId="10" borderId="65" xfId="0" applyFont="1" applyFill="1" applyBorder="1" applyAlignment="1">
      <alignment vertical="top" wrapText="1"/>
    </xf>
    <xf numFmtId="0" fontId="2" fillId="10" borderId="72" xfId="0" applyFont="1" applyFill="1" applyBorder="1" applyAlignment="1">
      <alignment vertical="top" wrapText="1"/>
    </xf>
    <xf numFmtId="0" fontId="10" fillId="10" borderId="78" xfId="0" applyFont="1" applyFill="1" applyBorder="1" applyAlignment="1">
      <alignment vertical="top"/>
    </xf>
    <xf numFmtId="0" fontId="10" fillId="10" borderId="65" xfId="0" applyFont="1" applyFill="1" applyBorder="1" applyAlignment="1">
      <alignment vertical="top" wrapText="1"/>
    </xf>
    <xf numFmtId="0" fontId="10" fillId="10" borderId="72" xfId="0" applyFont="1" applyFill="1" applyBorder="1" applyAlignment="1">
      <alignment vertical="top" wrapText="1"/>
    </xf>
    <xf numFmtId="0" fontId="0" fillId="0" borderId="0" xfId="0" applyFont="1" applyBorder="1" applyAlignment="1"/>
    <xf numFmtId="0" fontId="0" fillId="14" borderId="0" xfId="0" applyFont="1" applyFill="1" applyBorder="1" applyAlignment="1">
      <alignment vertical="top"/>
    </xf>
    <xf numFmtId="0" fontId="0" fillId="14" borderId="0" xfId="0" applyFont="1" applyFill="1" applyBorder="1" applyAlignment="1"/>
    <xf numFmtId="0" fontId="0" fillId="14" borderId="5" xfId="0" applyFont="1" applyFill="1" applyBorder="1" applyAlignment="1">
      <alignment vertical="top"/>
    </xf>
    <xf numFmtId="0" fontId="0" fillId="14" borderId="4" xfId="0" applyFont="1" applyFill="1" applyBorder="1" applyAlignment="1">
      <alignment vertical="top"/>
    </xf>
    <xf numFmtId="0" fontId="0" fillId="14" borderId="57" xfId="0" applyFont="1" applyFill="1" applyBorder="1" applyAlignment="1">
      <alignment vertical="top"/>
    </xf>
    <xf numFmtId="0" fontId="0" fillId="14" borderId="57" xfId="0" applyFont="1" applyFill="1" applyBorder="1" applyAlignment="1">
      <alignment horizontal="left" vertical="top"/>
    </xf>
    <xf numFmtId="0" fontId="0" fillId="14" borderId="57" xfId="0" applyFont="1" applyFill="1" applyBorder="1" applyAlignment="1"/>
    <xf numFmtId="0" fontId="0" fillId="14" borderId="2" xfId="0" applyFont="1" applyFill="1" applyBorder="1" applyAlignment="1">
      <alignment vertical="top"/>
    </xf>
    <xf numFmtId="0" fontId="0" fillId="14" borderId="1" xfId="0" applyFont="1" applyFill="1" applyBorder="1" applyAlignment="1">
      <alignment vertical="top"/>
    </xf>
    <xf numFmtId="0" fontId="0" fillId="2" borderId="5" xfId="0" applyFont="1" applyFill="1" applyBorder="1" applyAlignment="1">
      <alignment vertical="top"/>
    </xf>
    <xf numFmtId="0" fontId="0" fillId="2" borderId="4" xfId="0" applyFont="1" applyFill="1" applyBorder="1" applyAlignment="1">
      <alignment vertical="top"/>
    </xf>
    <xf numFmtId="0" fontId="2" fillId="2" borderId="78" xfId="0" applyFont="1" applyFill="1" applyBorder="1" applyAlignment="1">
      <alignment vertical="top"/>
    </xf>
    <xf numFmtId="0" fontId="0" fillId="2" borderId="65" xfId="0" applyFont="1" applyFill="1" applyBorder="1" applyAlignment="1">
      <alignment vertical="top"/>
    </xf>
    <xf numFmtId="0" fontId="0" fillId="2" borderId="72" xfId="0" applyFont="1" applyFill="1" applyBorder="1" applyAlignment="1">
      <alignment vertical="top"/>
    </xf>
    <xf numFmtId="0" fontId="2" fillId="2" borderId="79" xfId="0" applyFont="1" applyFill="1" applyBorder="1" applyAlignment="1">
      <alignment vertical="top"/>
    </xf>
    <xf numFmtId="0" fontId="0" fillId="2" borderId="15" xfId="0" applyFill="1" applyBorder="1"/>
    <xf numFmtId="0" fontId="0" fillId="2" borderId="43" xfId="0" applyFill="1" applyBorder="1"/>
    <xf numFmtId="0" fontId="2" fillId="2" borderId="79" xfId="0" applyFont="1" applyFill="1" applyBorder="1" applyAlignment="1">
      <alignment vertical="top" wrapText="1"/>
    </xf>
    <xf numFmtId="0" fontId="5" fillId="2" borderId="56" xfId="0" applyFont="1" applyFill="1" applyBorder="1" applyAlignment="1">
      <alignment vertical="top"/>
    </xf>
    <xf numFmtId="0" fontId="5" fillId="2" borderId="0" xfId="0" applyFont="1" applyFill="1" applyBorder="1" applyAlignment="1">
      <alignment vertical="top"/>
    </xf>
    <xf numFmtId="0" fontId="5" fillId="2" borderId="57" xfId="0" applyFont="1" applyFill="1" applyBorder="1" applyAlignment="1">
      <alignment vertical="top"/>
    </xf>
    <xf numFmtId="0" fontId="5" fillId="2" borderId="3" xfId="0" applyFont="1" applyFill="1" applyBorder="1" applyAlignment="1">
      <alignment vertical="top"/>
    </xf>
    <xf numFmtId="0" fontId="5" fillId="2" borderId="2" xfId="0" applyFont="1" applyFill="1" applyBorder="1" applyAlignment="1">
      <alignment vertical="top"/>
    </xf>
    <xf numFmtId="0" fontId="5" fillId="2" borderId="1" xfId="0" applyFont="1" applyFill="1" applyBorder="1" applyAlignment="1">
      <alignment vertical="top"/>
    </xf>
    <xf numFmtId="0" fontId="0" fillId="0" borderId="6" xfId="0" applyFont="1" applyFill="1" applyBorder="1" applyAlignment="1">
      <alignment vertical="center"/>
    </xf>
    <xf numFmtId="0" fontId="0" fillId="14" borderId="56" xfId="0" applyFont="1" applyFill="1" applyBorder="1" applyAlignment="1"/>
    <xf numFmtId="0" fontId="0" fillId="14" borderId="3" xfId="0" applyFont="1" applyFill="1" applyBorder="1" applyAlignment="1"/>
    <xf numFmtId="0" fontId="0" fillId="14" borderId="2" xfId="0" applyFont="1" applyFill="1" applyBorder="1" applyAlignment="1"/>
    <xf numFmtId="0" fontId="0" fillId="14" borderId="1" xfId="0" applyFont="1" applyFill="1" applyBorder="1" applyAlignment="1"/>
    <xf numFmtId="0" fontId="5" fillId="0" borderId="56" xfId="0" applyFont="1" applyFill="1" applyBorder="1" applyAlignment="1">
      <alignment horizontal="center"/>
    </xf>
    <xf numFmtId="0" fontId="0" fillId="0" borderId="60" xfId="0" applyFont="1" applyBorder="1" applyAlignment="1">
      <alignment wrapText="1"/>
    </xf>
    <xf numFmtId="0" fontId="0" fillId="0" borderId="0" xfId="0" applyFont="1"/>
    <xf numFmtId="164" fontId="0" fillId="0" borderId="24" xfId="0" applyNumberFormat="1" applyBorder="1" applyAlignment="1">
      <alignment horizontal="center" vertical="center"/>
    </xf>
    <xf numFmtId="0" fontId="0" fillId="0" borderId="16" xfId="0" applyBorder="1" applyAlignment="1">
      <alignment horizontal="center"/>
    </xf>
    <xf numFmtId="164" fontId="0" fillId="2" borderId="46" xfId="0" applyNumberFormat="1" applyFill="1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2" borderId="72" xfId="0" applyNumberFormat="1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11" fillId="4" borderId="58" xfId="0" applyFont="1" applyFill="1" applyBorder="1"/>
    <xf numFmtId="164" fontId="11" fillId="4" borderId="29" xfId="0" applyNumberFormat="1" applyFont="1" applyFill="1" applyBorder="1"/>
    <xf numFmtId="164" fontId="11" fillId="4" borderId="31" xfId="0" applyNumberFormat="1" applyFont="1" applyFill="1" applyBorder="1" applyAlignment="1">
      <alignment horizontal="right"/>
    </xf>
    <xf numFmtId="165" fontId="11" fillId="4" borderId="74" xfId="0" applyNumberFormat="1" applyFont="1" applyFill="1" applyBorder="1"/>
    <xf numFmtId="165" fontId="11" fillId="4" borderId="74" xfId="0" applyNumberFormat="1" applyFont="1" applyFill="1" applyBorder="1" applyAlignment="1">
      <alignment vertical="center"/>
    </xf>
    <xf numFmtId="0" fontId="11" fillId="4" borderId="29" xfId="0" applyFont="1" applyFill="1" applyBorder="1"/>
    <xf numFmtId="0" fontId="11" fillId="4" borderId="31" xfId="0" applyFont="1" applyFill="1" applyBorder="1"/>
    <xf numFmtId="0" fontId="1" fillId="15" borderId="3" xfId="0" applyFont="1" applyFill="1" applyBorder="1" applyAlignment="1">
      <alignment horizontal="center"/>
    </xf>
    <xf numFmtId="0" fontId="1" fillId="15" borderId="2" xfId="0" applyFont="1" applyFill="1" applyBorder="1" applyAlignment="1">
      <alignment horizontal="center" wrapText="1"/>
    </xf>
    <xf numFmtId="0" fontId="1" fillId="15" borderId="34" xfId="0" applyFont="1" applyFill="1" applyBorder="1" applyAlignment="1">
      <alignment horizontal="center" wrapText="1"/>
    </xf>
    <xf numFmtId="0" fontId="0" fillId="0" borderId="64" xfId="0" applyBorder="1" applyAlignment="1">
      <alignment horizontal="center"/>
    </xf>
    <xf numFmtId="0" fontId="0" fillId="0" borderId="64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1" fillId="8" borderId="50" xfId="0" applyFont="1" applyFill="1" applyBorder="1" applyAlignment="1">
      <alignment horizontal="center" vertical="center"/>
    </xf>
    <xf numFmtId="0" fontId="1" fillId="8" borderId="51" xfId="0" applyFont="1" applyFill="1" applyBorder="1" applyAlignment="1">
      <alignment horizontal="center" vertical="center"/>
    </xf>
    <xf numFmtId="0" fontId="1" fillId="8" borderId="52" xfId="0" applyFont="1" applyFill="1" applyBorder="1" applyAlignment="1">
      <alignment horizontal="center" vertical="center"/>
    </xf>
    <xf numFmtId="0" fontId="1" fillId="9" borderId="41" xfId="0" applyFont="1" applyFill="1" applyBorder="1" applyAlignment="1">
      <alignment horizontal="center" vertical="center" wrapText="1"/>
    </xf>
    <xf numFmtId="0" fontId="1" fillId="9" borderId="42" xfId="0" applyFont="1" applyFill="1" applyBorder="1" applyAlignment="1">
      <alignment horizontal="center" vertical="center"/>
    </xf>
    <xf numFmtId="0" fontId="1" fillId="15" borderId="6" xfId="0" applyFont="1" applyFill="1" applyBorder="1" applyAlignment="1">
      <alignment horizontal="center"/>
    </xf>
    <xf numFmtId="0" fontId="1" fillId="15" borderId="5" xfId="0" applyFont="1" applyFill="1" applyBorder="1" applyAlignment="1">
      <alignment horizontal="center"/>
    </xf>
    <xf numFmtId="0" fontId="1" fillId="15" borderId="37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3" xfId="0" applyBorder="1" applyAlignment="1">
      <alignment horizontal="center"/>
    </xf>
    <xf numFmtId="0" fontId="3" fillId="7" borderId="58" xfId="0" applyFont="1" applyFill="1" applyBorder="1" applyAlignment="1">
      <alignment horizontal="center"/>
    </xf>
    <xf numFmtId="0" fontId="3" fillId="7" borderId="29" xfId="0" applyFont="1" applyFill="1" applyBorder="1" applyAlignment="1">
      <alignment horizontal="center"/>
    </xf>
    <xf numFmtId="0" fontId="3" fillId="7" borderId="28" xfId="0" applyFont="1" applyFill="1" applyBorder="1" applyAlignment="1">
      <alignment horizontal="center"/>
    </xf>
    <xf numFmtId="0" fontId="0" fillId="0" borderId="36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36" xfId="0" applyFont="1" applyBorder="1" applyAlignment="1">
      <alignment horizontal="left"/>
    </xf>
    <xf numFmtId="0" fontId="2" fillId="0" borderId="37" xfId="0" applyFont="1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2" xfId="0" applyBorder="1" applyAlignment="1">
      <alignment horizontal="left"/>
    </xf>
    <xf numFmtId="0" fontId="2" fillId="0" borderId="33" xfId="0" applyFont="1" applyBorder="1" applyAlignment="1">
      <alignment horizontal="left"/>
    </xf>
    <xf numFmtId="0" fontId="2" fillId="0" borderId="34" xfId="0" applyFont="1" applyBorder="1" applyAlignment="1">
      <alignment horizontal="left"/>
    </xf>
    <xf numFmtId="0" fontId="1" fillId="3" borderId="30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6" borderId="6" xfId="0" applyFont="1" applyFill="1" applyBorder="1" applyAlignment="1">
      <alignment horizontal="left" vertical="top" wrapText="1"/>
    </xf>
    <xf numFmtId="0" fontId="2" fillId="6" borderId="5" xfId="0" applyFont="1" applyFill="1" applyBorder="1" applyAlignment="1">
      <alignment horizontal="left" vertical="top"/>
    </xf>
    <xf numFmtId="0" fontId="2" fillId="6" borderId="4" xfId="0" applyFont="1" applyFill="1" applyBorder="1" applyAlignment="1">
      <alignment horizontal="left" vertical="top"/>
    </xf>
    <xf numFmtId="0" fontId="2" fillId="6" borderId="56" xfId="0" applyFont="1" applyFill="1" applyBorder="1" applyAlignment="1">
      <alignment horizontal="left" vertical="top"/>
    </xf>
    <xf numFmtId="0" fontId="2" fillId="6" borderId="0" xfId="0" applyFont="1" applyFill="1" applyBorder="1" applyAlignment="1">
      <alignment horizontal="left" vertical="top"/>
    </xf>
    <xf numFmtId="0" fontId="2" fillId="6" borderId="57" xfId="0" applyFont="1" applyFill="1" applyBorder="1" applyAlignment="1">
      <alignment horizontal="left" vertical="top"/>
    </xf>
    <xf numFmtId="0" fontId="2" fillId="6" borderId="3" xfId="0" applyFont="1" applyFill="1" applyBorder="1" applyAlignment="1">
      <alignment horizontal="left" vertical="top"/>
    </xf>
    <xf numFmtId="0" fontId="2" fillId="6" borderId="2" xfId="0" applyFont="1" applyFill="1" applyBorder="1" applyAlignment="1">
      <alignment horizontal="left" vertical="top"/>
    </xf>
    <xf numFmtId="0" fontId="2" fillId="6" borderId="1" xfId="0" applyFont="1" applyFill="1" applyBorder="1" applyAlignment="1">
      <alignment horizontal="left" vertical="top"/>
    </xf>
    <xf numFmtId="0" fontId="2" fillId="6" borderId="6" xfId="0" applyFont="1" applyFill="1" applyBorder="1" applyAlignment="1">
      <alignment horizontal="left" vertical="top"/>
    </xf>
    <xf numFmtId="0" fontId="3" fillId="12" borderId="58" xfId="0" applyFont="1" applyFill="1" applyBorder="1" applyAlignment="1">
      <alignment horizontal="center"/>
    </xf>
    <xf numFmtId="0" fontId="3" fillId="12" borderId="29" xfId="0" applyFont="1" applyFill="1" applyBorder="1" applyAlignment="1">
      <alignment horizontal="center"/>
    </xf>
    <xf numFmtId="0" fontId="3" fillId="12" borderId="28" xfId="0" applyFont="1" applyFill="1" applyBorder="1" applyAlignment="1">
      <alignment horizontal="center"/>
    </xf>
    <xf numFmtId="0" fontId="1" fillId="13" borderId="30" xfId="0" applyFont="1" applyFill="1" applyBorder="1" applyAlignment="1">
      <alignment horizontal="center"/>
    </xf>
    <xf numFmtId="0" fontId="1" fillId="13" borderId="29" xfId="0" applyFont="1" applyFill="1" applyBorder="1" applyAlignment="1">
      <alignment horizontal="center"/>
    </xf>
    <xf numFmtId="0" fontId="1" fillId="13" borderId="28" xfId="0" applyFont="1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2" borderId="46" xfId="0" applyNumberFormat="1" applyFill="1" applyBorder="1" applyAlignment="1">
      <alignment horizontal="center"/>
    </xf>
    <xf numFmtId="164" fontId="0" fillId="2" borderId="49" xfId="0" applyNumberFormat="1" applyFill="1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2" borderId="65" xfId="0" applyNumberFormat="1" applyFill="1" applyBorder="1" applyAlignment="1">
      <alignment horizontal="center"/>
    </xf>
    <xf numFmtId="164" fontId="0" fillId="2" borderId="72" xfId="0" applyNumberForma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4" xfId="0" applyBorder="1" applyAlignment="1">
      <alignment horizontal="center"/>
    </xf>
    <xf numFmtId="164" fontId="0" fillId="2" borderId="66" xfId="0" applyNumberFormat="1" applyFill="1" applyBorder="1" applyAlignment="1">
      <alignment horizontal="center"/>
    </xf>
    <xf numFmtId="164" fontId="0" fillId="2" borderId="70" xfId="0" applyNumberFormat="1" applyFill="1" applyBorder="1" applyAlignment="1">
      <alignment horizontal="center" vertical="center"/>
    </xf>
    <xf numFmtId="164" fontId="0" fillId="2" borderId="66" xfId="0" applyNumberFormat="1" applyFill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164" fontId="0" fillId="2" borderId="70" xfId="0" applyNumberFormat="1" applyFill="1" applyBorder="1" applyAlignment="1">
      <alignment horizontal="center"/>
    </xf>
    <xf numFmtId="0" fontId="0" fillId="0" borderId="7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71" xfId="0" applyBorder="1" applyAlignment="1">
      <alignment horizontal="center"/>
    </xf>
    <xf numFmtId="0" fontId="0" fillId="0" borderId="40" xfId="0" applyBorder="1" applyAlignment="1">
      <alignment horizontal="center"/>
    </xf>
    <xf numFmtId="164" fontId="0" fillId="0" borderId="75" xfId="0" applyNumberFormat="1" applyBorder="1" applyAlignment="1">
      <alignment horizontal="center"/>
    </xf>
    <xf numFmtId="164" fontId="0" fillId="0" borderId="45" xfId="0" applyNumberFormat="1" applyBorder="1" applyAlignment="1">
      <alignment horizontal="center"/>
    </xf>
    <xf numFmtId="0" fontId="1" fillId="13" borderId="30" xfId="0" applyFont="1" applyFill="1" applyBorder="1" applyAlignment="1">
      <alignment horizontal="center" vertical="center" wrapText="1"/>
    </xf>
    <xf numFmtId="0" fontId="1" fillId="13" borderId="31" xfId="0" applyFont="1" applyFill="1" applyBorder="1" applyAlignment="1">
      <alignment horizontal="center" vertical="center"/>
    </xf>
    <xf numFmtId="0" fontId="1" fillId="13" borderId="28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36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2" fillId="0" borderId="3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45" xfId="0" applyBorder="1" applyAlignment="1">
      <alignment horizontal="center" vertical="center" wrapText="1"/>
    </xf>
    <xf numFmtId="164" fontId="2" fillId="0" borderId="36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13" borderId="29" xfId="0" applyFont="1" applyFill="1" applyBorder="1" applyAlignment="1">
      <alignment horizontal="center" vertical="center" wrapText="1"/>
    </xf>
    <xf numFmtId="0" fontId="0" fillId="0" borderId="75" xfId="0" applyBorder="1" applyAlignment="1">
      <alignment horizontal="center"/>
    </xf>
    <xf numFmtId="0" fontId="1" fillId="3" borderId="31" xfId="0" applyFont="1" applyFill="1" applyBorder="1" applyAlignment="1">
      <alignment horizontal="center" vertic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4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64" fontId="0" fillId="2" borderId="46" xfId="0" applyNumberFormat="1" applyFill="1" applyBorder="1" applyAlignment="1">
      <alignment horizontal="center" vertical="center"/>
    </xf>
    <xf numFmtId="164" fontId="0" fillId="2" borderId="49" xfId="0" applyNumberFormat="1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/>
    </xf>
    <xf numFmtId="0" fontId="3" fillId="5" borderId="29" xfId="0" applyFont="1" applyFill="1" applyBorder="1" applyAlignment="1">
      <alignment horizontal="center"/>
    </xf>
    <xf numFmtId="0" fontId="3" fillId="5" borderId="28" xfId="0" applyFont="1" applyFill="1" applyBorder="1" applyAlignment="1">
      <alignment horizontal="center"/>
    </xf>
    <xf numFmtId="0" fontId="0" fillId="0" borderId="16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40" xfId="0" applyBorder="1" applyAlignment="1">
      <alignment horizontal="center" wrapText="1"/>
    </xf>
    <xf numFmtId="0" fontId="2" fillId="10" borderId="6" xfId="0" applyFont="1" applyFill="1" applyBorder="1" applyAlignment="1">
      <alignment horizontal="left" vertical="top" wrapText="1"/>
    </xf>
    <xf numFmtId="0" fontId="2" fillId="10" borderId="5" xfId="0" applyFont="1" applyFill="1" applyBorder="1" applyAlignment="1">
      <alignment horizontal="left" vertical="top"/>
    </xf>
    <xf numFmtId="0" fontId="2" fillId="10" borderId="4" xfId="0" applyFont="1" applyFill="1" applyBorder="1" applyAlignment="1">
      <alignment horizontal="left" vertical="top"/>
    </xf>
    <xf numFmtId="0" fontId="2" fillId="10" borderId="56" xfId="0" applyFont="1" applyFill="1" applyBorder="1" applyAlignment="1">
      <alignment horizontal="left" vertical="top"/>
    </xf>
    <xf numFmtId="0" fontId="2" fillId="10" borderId="0" xfId="0" applyFont="1" applyFill="1" applyBorder="1" applyAlignment="1">
      <alignment horizontal="left" vertical="top"/>
    </xf>
    <xf numFmtId="0" fontId="2" fillId="10" borderId="57" xfId="0" applyFont="1" applyFill="1" applyBorder="1" applyAlignment="1">
      <alignment horizontal="left" vertical="top"/>
    </xf>
    <xf numFmtId="0" fontId="2" fillId="10" borderId="3" xfId="0" applyFont="1" applyFill="1" applyBorder="1" applyAlignment="1">
      <alignment horizontal="left" vertical="top"/>
    </xf>
    <xf numFmtId="0" fontId="2" fillId="10" borderId="2" xfId="0" applyFont="1" applyFill="1" applyBorder="1" applyAlignment="1">
      <alignment horizontal="left" vertical="top"/>
    </xf>
    <xf numFmtId="0" fontId="2" fillId="10" borderId="1" xfId="0" applyFont="1" applyFill="1" applyBorder="1" applyAlignment="1">
      <alignment horizontal="left" vertical="top"/>
    </xf>
    <xf numFmtId="0" fontId="2" fillId="10" borderId="5" xfId="0" applyFont="1" applyFill="1" applyBorder="1" applyAlignment="1">
      <alignment horizontal="left" vertical="top" wrapText="1"/>
    </xf>
    <xf numFmtId="0" fontId="2" fillId="10" borderId="4" xfId="0" applyFont="1" applyFill="1" applyBorder="1" applyAlignment="1">
      <alignment horizontal="left" vertical="top" wrapText="1"/>
    </xf>
    <xf numFmtId="0" fontId="2" fillId="10" borderId="56" xfId="0" applyFont="1" applyFill="1" applyBorder="1" applyAlignment="1">
      <alignment horizontal="left" vertical="top" wrapText="1"/>
    </xf>
    <xf numFmtId="0" fontId="2" fillId="10" borderId="0" xfId="0" applyFont="1" applyFill="1" applyBorder="1" applyAlignment="1">
      <alignment horizontal="left" vertical="top" wrapText="1"/>
    </xf>
    <xf numFmtId="0" fontId="2" fillId="10" borderId="57" xfId="0" applyFont="1" applyFill="1" applyBorder="1" applyAlignment="1">
      <alignment horizontal="left" vertical="top" wrapText="1"/>
    </xf>
    <xf numFmtId="0" fontId="2" fillId="10" borderId="3" xfId="0" applyFont="1" applyFill="1" applyBorder="1" applyAlignment="1">
      <alignment horizontal="left" vertical="top" wrapText="1"/>
    </xf>
    <xf numFmtId="0" fontId="2" fillId="10" borderId="2" xfId="0" applyFont="1" applyFill="1" applyBorder="1" applyAlignment="1">
      <alignment horizontal="left" vertical="top" wrapText="1"/>
    </xf>
    <xf numFmtId="0" fontId="2" fillId="10" borderId="1" xfId="0" applyFont="1" applyFill="1" applyBorder="1" applyAlignment="1">
      <alignment horizontal="left" vertical="top" wrapText="1"/>
    </xf>
    <xf numFmtId="0" fontId="0" fillId="0" borderId="43" xfId="0" applyBorder="1" applyAlignment="1">
      <alignment horizontal="center" vertical="center"/>
    </xf>
    <xf numFmtId="0" fontId="2" fillId="11" borderId="6" xfId="0" applyFont="1" applyFill="1" applyBorder="1" applyAlignment="1">
      <alignment horizontal="left" vertical="top" wrapText="1"/>
    </xf>
    <xf numFmtId="0" fontId="2" fillId="11" borderId="5" xfId="0" applyFont="1" applyFill="1" applyBorder="1" applyAlignment="1">
      <alignment horizontal="left" vertical="top" wrapText="1"/>
    </xf>
    <xf numFmtId="0" fontId="2" fillId="11" borderId="4" xfId="0" applyFont="1" applyFill="1" applyBorder="1" applyAlignment="1">
      <alignment horizontal="left" vertical="top" wrapText="1"/>
    </xf>
    <xf numFmtId="0" fontId="2" fillId="11" borderId="56" xfId="0" applyFont="1" applyFill="1" applyBorder="1" applyAlignment="1">
      <alignment horizontal="left" vertical="top" wrapText="1"/>
    </xf>
    <xf numFmtId="0" fontId="2" fillId="11" borderId="0" xfId="0" applyFont="1" applyFill="1" applyBorder="1" applyAlignment="1">
      <alignment horizontal="left" vertical="top" wrapText="1"/>
    </xf>
    <xf numFmtId="0" fontId="2" fillId="11" borderId="57" xfId="0" applyFont="1" applyFill="1" applyBorder="1" applyAlignment="1">
      <alignment horizontal="left" vertical="top" wrapText="1"/>
    </xf>
    <xf numFmtId="0" fontId="2" fillId="11" borderId="3" xfId="0" applyFont="1" applyFill="1" applyBorder="1" applyAlignment="1">
      <alignment horizontal="left" vertical="top" wrapText="1"/>
    </xf>
    <xf numFmtId="0" fontId="2" fillId="11" borderId="2" xfId="0" applyFont="1" applyFill="1" applyBorder="1" applyAlignment="1">
      <alignment horizontal="left" vertical="top" wrapText="1"/>
    </xf>
    <xf numFmtId="0" fontId="2" fillId="11" borderId="1" xfId="0" applyFont="1" applyFill="1" applyBorder="1" applyAlignment="1">
      <alignment horizontal="left" vertical="top" wrapText="1"/>
    </xf>
    <xf numFmtId="0" fontId="0" fillId="0" borderId="43" xfId="0" applyBorder="1" applyAlignment="1">
      <alignment horizontal="center" wrapText="1"/>
    </xf>
    <xf numFmtId="0" fontId="3" fillId="9" borderId="58" xfId="0" applyFont="1" applyFill="1" applyBorder="1" applyAlignment="1">
      <alignment horizontal="center"/>
    </xf>
    <xf numFmtId="0" fontId="3" fillId="9" borderId="29" xfId="0" applyFont="1" applyFill="1" applyBorder="1" applyAlignment="1">
      <alignment horizontal="center"/>
    </xf>
    <xf numFmtId="0" fontId="3" fillId="9" borderId="28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538022"/>
      <color rgb="FF5C8E26"/>
      <color rgb="FF78B832"/>
      <color rgb="FFB6DF89"/>
      <color rgb="FFF402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mp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mp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tmp"/><Relationship Id="rId2" Type="http://schemas.openxmlformats.org/officeDocument/2006/relationships/image" Target="../media/image5.tmp"/><Relationship Id="rId1" Type="http://schemas.openxmlformats.org/officeDocument/2006/relationships/image" Target="../media/image4.tmp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tmp"/><Relationship Id="rId2" Type="http://schemas.openxmlformats.org/officeDocument/2006/relationships/image" Target="../media/image8.tmp"/><Relationship Id="rId1" Type="http://schemas.openxmlformats.org/officeDocument/2006/relationships/image" Target="../media/image7.tmp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16</xdr:row>
      <xdr:rowOff>66675</xdr:rowOff>
    </xdr:from>
    <xdr:to>
      <xdr:col>1</xdr:col>
      <xdr:colOff>1000125</xdr:colOff>
      <xdr:row>18</xdr:row>
      <xdr:rowOff>152400</xdr:rowOff>
    </xdr:to>
    <xdr:sp macro="" textlink="">
      <xdr:nvSpPr>
        <xdr:cNvPr id="2" name="Oval 1"/>
        <xdr:cNvSpPr/>
      </xdr:nvSpPr>
      <xdr:spPr>
        <a:xfrm>
          <a:off x="838200" y="6210300"/>
          <a:ext cx="771525" cy="466725"/>
        </a:xfrm>
        <a:prstGeom prst="ellipse">
          <a:avLst/>
        </a:prstGeom>
        <a:noFill/>
        <a:ln w="38100">
          <a:solidFill>
            <a:srgbClr val="F402C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219075</xdr:colOff>
      <xdr:row>13</xdr:row>
      <xdr:rowOff>66675</xdr:rowOff>
    </xdr:from>
    <xdr:to>
      <xdr:col>1</xdr:col>
      <xdr:colOff>981074</xdr:colOff>
      <xdr:row>15</xdr:row>
      <xdr:rowOff>152400</xdr:rowOff>
    </xdr:to>
    <xdr:sp macro="" textlink="">
      <xdr:nvSpPr>
        <xdr:cNvPr id="3" name="Oval 2"/>
        <xdr:cNvSpPr/>
      </xdr:nvSpPr>
      <xdr:spPr>
        <a:xfrm>
          <a:off x="828675" y="5638800"/>
          <a:ext cx="761999" cy="466725"/>
        </a:xfrm>
        <a:prstGeom prst="ellipse">
          <a:avLst/>
        </a:prstGeom>
        <a:noFill/>
        <a:ln w="3810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1871663</xdr:colOff>
      <xdr:row>15</xdr:row>
      <xdr:rowOff>26194</xdr:rowOff>
    </xdr:from>
    <xdr:to>
      <xdr:col>1</xdr:col>
      <xdr:colOff>1881188</xdr:colOff>
      <xdr:row>17</xdr:row>
      <xdr:rowOff>26194</xdr:rowOff>
    </xdr:to>
    <xdr:cxnSp macro="">
      <xdr:nvCxnSpPr>
        <xdr:cNvPr id="4" name="Straight Arrow Connector 3"/>
        <xdr:cNvCxnSpPr/>
      </xdr:nvCxnSpPr>
      <xdr:spPr>
        <a:xfrm>
          <a:off x="2478882" y="2919413"/>
          <a:ext cx="9525" cy="38100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119063</xdr:colOff>
      <xdr:row>2</xdr:row>
      <xdr:rowOff>107156</xdr:rowOff>
    </xdr:from>
    <xdr:to>
      <xdr:col>23</xdr:col>
      <xdr:colOff>190500</xdr:colOff>
      <xdr:row>32</xdr:row>
      <xdr:rowOff>94163</xdr:rowOff>
    </xdr:to>
    <xdr:grpSp>
      <xdr:nvGrpSpPr>
        <xdr:cNvPr id="9" name="Group 8"/>
        <xdr:cNvGrpSpPr/>
      </xdr:nvGrpSpPr>
      <xdr:grpSpPr>
        <a:xfrm>
          <a:off x="8834438" y="559594"/>
          <a:ext cx="8382000" cy="5797257"/>
          <a:chOff x="8834438" y="559594"/>
          <a:chExt cx="8382000" cy="5999663"/>
        </a:xfrm>
      </xdr:grpSpPr>
      <xdr:pic>
        <xdr:nvPicPr>
          <xdr:cNvPr id="3" name="Picture 2" descr="Screen Clippi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34438" y="559594"/>
            <a:ext cx="8382000" cy="5999663"/>
          </a:xfrm>
          <a:prstGeom prst="rect">
            <a:avLst/>
          </a:prstGeom>
        </xdr:spPr>
      </xdr:pic>
      <xdr:sp macro="" textlink="">
        <xdr:nvSpPr>
          <xdr:cNvPr id="4" name="Oval 3"/>
          <xdr:cNvSpPr/>
        </xdr:nvSpPr>
        <xdr:spPr>
          <a:xfrm>
            <a:off x="12406312" y="4310064"/>
            <a:ext cx="404813" cy="488156"/>
          </a:xfrm>
          <a:prstGeom prst="ellipse">
            <a:avLst/>
          </a:prstGeom>
          <a:noFill/>
          <a:ln w="38100">
            <a:solidFill>
              <a:srgbClr val="0070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5" name="Oval 4"/>
          <xdr:cNvSpPr/>
        </xdr:nvSpPr>
        <xdr:spPr>
          <a:xfrm rot="3140982">
            <a:off x="12903147" y="1838238"/>
            <a:ext cx="754526" cy="337743"/>
          </a:xfrm>
          <a:prstGeom prst="ellipse">
            <a:avLst/>
          </a:prstGeom>
          <a:noFill/>
          <a:ln w="38100">
            <a:solidFill>
              <a:srgbClr val="F402C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cxnSp macro="">
        <xdr:nvCxnSpPr>
          <xdr:cNvPr id="6" name="Straight Arrow Connector 5"/>
          <xdr:cNvCxnSpPr/>
        </xdr:nvCxnSpPr>
        <xdr:spPr>
          <a:xfrm flipV="1">
            <a:off x="12644437" y="2214563"/>
            <a:ext cx="476251" cy="2012156"/>
          </a:xfrm>
          <a:prstGeom prst="straightConnector1">
            <a:avLst/>
          </a:prstGeom>
          <a:ln w="28575"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59531</xdr:colOff>
      <xdr:row>2</xdr:row>
      <xdr:rowOff>59532</xdr:rowOff>
    </xdr:from>
    <xdr:to>
      <xdr:col>21</xdr:col>
      <xdr:colOff>142874</xdr:colOff>
      <xdr:row>33</xdr:row>
      <xdr:rowOff>153589</xdr:rowOff>
    </xdr:to>
    <xdr:pic>
      <xdr:nvPicPr>
        <xdr:cNvPr id="2" name="Picture 1" descr="Screen Clippi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7750" y="511970"/>
          <a:ext cx="7179468" cy="6451994"/>
        </a:xfrm>
        <a:prstGeom prst="rect">
          <a:avLst/>
        </a:prstGeom>
      </xdr:spPr>
    </xdr:pic>
    <xdr:clientData/>
  </xdr:twoCellAnchor>
  <xdr:twoCellAnchor>
    <xdr:from>
      <xdr:col>14</xdr:col>
      <xdr:colOff>500062</xdr:colOff>
      <xdr:row>5</xdr:row>
      <xdr:rowOff>59530</xdr:rowOff>
    </xdr:from>
    <xdr:to>
      <xdr:col>15</xdr:col>
      <xdr:colOff>297657</xdr:colOff>
      <xdr:row>6</xdr:row>
      <xdr:rowOff>102481</xdr:rowOff>
    </xdr:to>
    <xdr:sp macro="" textlink="">
      <xdr:nvSpPr>
        <xdr:cNvPr id="3" name="Oval 2"/>
        <xdr:cNvSpPr/>
      </xdr:nvSpPr>
      <xdr:spPr>
        <a:xfrm>
          <a:off x="11953875" y="1107280"/>
          <a:ext cx="404813" cy="423951"/>
        </a:xfrm>
        <a:prstGeom prst="ellipse">
          <a:avLst/>
        </a:prstGeom>
        <a:noFill/>
        <a:ln w="3810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278964</xdr:colOff>
      <xdr:row>14</xdr:row>
      <xdr:rowOff>130848</xdr:rowOff>
    </xdr:from>
    <xdr:to>
      <xdr:col>16</xdr:col>
      <xdr:colOff>42401</xdr:colOff>
      <xdr:row>16</xdr:row>
      <xdr:rowOff>140238</xdr:rowOff>
    </xdr:to>
    <xdr:sp macro="" textlink="">
      <xdr:nvSpPr>
        <xdr:cNvPr id="4" name="Oval 3"/>
        <xdr:cNvSpPr/>
      </xdr:nvSpPr>
      <xdr:spPr>
        <a:xfrm rot="3140982">
          <a:off x="12324175" y="3123231"/>
          <a:ext cx="402296" cy="370656"/>
        </a:xfrm>
        <a:prstGeom prst="ellipse">
          <a:avLst/>
        </a:prstGeom>
        <a:noFill/>
        <a:ln w="38100">
          <a:solidFill>
            <a:srgbClr val="F402C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261938</xdr:colOff>
      <xdr:row>6</xdr:row>
      <xdr:rowOff>102481</xdr:rowOff>
    </xdr:from>
    <xdr:to>
      <xdr:col>15</xdr:col>
      <xdr:colOff>452438</xdr:colOff>
      <xdr:row>14</xdr:row>
      <xdr:rowOff>47624</xdr:rowOff>
    </xdr:to>
    <xdr:cxnSp macro="">
      <xdr:nvCxnSpPr>
        <xdr:cNvPr id="5" name="Straight Arrow Connector 4"/>
        <xdr:cNvCxnSpPr/>
      </xdr:nvCxnSpPr>
      <xdr:spPr>
        <a:xfrm>
          <a:off x="12322969" y="1531231"/>
          <a:ext cx="190500" cy="1492956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228958</xdr:colOff>
      <xdr:row>29</xdr:row>
      <xdr:rowOff>104659</xdr:rowOff>
    </xdr:from>
    <xdr:to>
      <xdr:col>14</xdr:col>
      <xdr:colOff>599614</xdr:colOff>
      <xdr:row>31</xdr:row>
      <xdr:rowOff>125954</xdr:rowOff>
    </xdr:to>
    <xdr:sp macro="" textlink="">
      <xdr:nvSpPr>
        <xdr:cNvPr id="6" name="Oval 5"/>
        <xdr:cNvSpPr/>
      </xdr:nvSpPr>
      <xdr:spPr>
        <a:xfrm rot="3140982">
          <a:off x="11666951" y="6156948"/>
          <a:ext cx="402295" cy="370656"/>
        </a:xfrm>
        <a:prstGeom prst="ellipse">
          <a:avLst/>
        </a:prstGeom>
        <a:noFill/>
        <a:ln w="38100">
          <a:solidFill>
            <a:srgbClr val="F402C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416718</xdr:colOff>
      <xdr:row>6</xdr:row>
      <xdr:rowOff>123912</xdr:rowOff>
    </xdr:from>
    <xdr:to>
      <xdr:col>14</xdr:col>
      <xdr:colOff>521493</xdr:colOff>
      <xdr:row>29</xdr:row>
      <xdr:rowOff>47625</xdr:rowOff>
    </xdr:to>
    <xdr:cxnSp macro="">
      <xdr:nvCxnSpPr>
        <xdr:cNvPr id="8" name="Straight Arrow Connector 7"/>
        <xdr:cNvCxnSpPr/>
      </xdr:nvCxnSpPr>
      <xdr:spPr>
        <a:xfrm flipH="1">
          <a:off x="11870531" y="1552662"/>
          <a:ext cx="104775" cy="4531432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35719</xdr:colOff>
      <xdr:row>14</xdr:row>
      <xdr:rowOff>71437</xdr:rowOff>
    </xdr:from>
    <xdr:to>
      <xdr:col>16</xdr:col>
      <xdr:colOff>369094</xdr:colOff>
      <xdr:row>16</xdr:row>
      <xdr:rowOff>23813</xdr:rowOff>
    </xdr:to>
    <xdr:sp macro="" textlink="">
      <xdr:nvSpPr>
        <xdr:cNvPr id="11" name="TextBox 10"/>
        <xdr:cNvSpPr txBox="1"/>
      </xdr:nvSpPr>
      <xdr:spPr>
        <a:xfrm>
          <a:off x="12703969" y="3048000"/>
          <a:ext cx="333375" cy="3452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800" b="1">
              <a:solidFill>
                <a:srgbClr val="F402C6"/>
              </a:solidFill>
            </a:rPr>
            <a:t>A</a:t>
          </a:r>
        </a:p>
      </xdr:txBody>
    </xdr:sp>
    <xdr:clientData/>
  </xdr:twoCellAnchor>
  <xdr:twoCellAnchor>
    <xdr:from>
      <xdr:col>15</xdr:col>
      <xdr:colOff>9526</xdr:colOff>
      <xdr:row>28</xdr:row>
      <xdr:rowOff>176213</xdr:rowOff>
    </xdr:from>
    <xdr:to>
      <xdr:col>15</xdr:col>
      <xdr:colOff>342901</xdr:colOff>
      <xdr:row>30</xdr:row>
      <xdr:rowOff>140495</xdr:rowOff>
    </xdr:to>
    <xdr:sp macro="" textlink="">
      <xdr:nvSpPr>
        <xdr:cNvPr id="12" name="TextBox 11"/>
        <xdr:cNvSpPr txBox="1"/>
      </xdr:nvSpPr>
      <xdr:spPr>
        <a:xfrm>
          <a:off x="12070557" y="6022182"/>
          <a:ext cx="333375" cy="3452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800" b="1">
              <a:solidFill>
                <a:srgbClr val="F402C6"/>
              </a:solidFill>
            </a:rPr>
            <a:t>B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442536</xdr:colOff>
      <xdr:row>20</xdr:row>
      <xdr:rowOff>45245</xdr:rowOff>
    </xdr:from>
    <xdr:to>
      <xdr:col>14</xdr:col>
      <xdr:colOff>66316</xdr:colOff>
      <xdr:row>21</xdr:row>
      <xdr:rowOff>12061</xdr:rowOff>
    </xdr:to>
    <xdr:sp macro="" textlink="">
      <xdr:nvSpPr>
        <xdr:cNvPr id="10" name="TextBox 9"/>
        <xdr:cNvSpPr txBox="1"/>
      </xdr:nvSpPr>
      <xdr:spPr>
        <a:xfrm>
          <a:off x="14325224" y="4938714"/>
          <a:ext cx="302436" cy="3478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800" b="1">
            <a:solidFill>
              <a:srgbClr val="F402C6"/>
            </a:solidFill>
          </a:endParaRP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26</xdr:col>
      <xdr:colOff>292038</xdr:colOff>
      <xdr:row>43</xdr:row>
      <xdr:rowOff>41615</xdr:rowOff>
    </xdr:to>
    <xdr:grpSp>
      <xdr:nvGrpSpPr>
        <xdr:cNvPr id="5" name="Group 4"/>
        <xdr:cNvGrpSpPr/>
      </xdr:nvGrpSpPr>
      <xdr:grpSpPr>
        <a:xfrm>
          <a:off x="9001125" y="654844"/>
          <a:ext cx="10936226" cy="7947365"/>
          <a:chOff x="9001125" y="654844"/>
          <a:chExt cx="10936226" cy="8125959"/>
        </a:xfrm>
      </xdr:grpSpPr>
      <xdr:pic>
        <xdr:nvPicPr>
          <xdr:cNvPr id="3" name="Picture 2" descr="Screen Clippi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01125" y="654844"/>
            <a:ext cx="10936226" cy="8125959"/>
          </a:xfrm>
          <a:prstGeom prst="rect">
            <a:avLst/>
          </a:prstGeom>
        </xdr:spPr>
      </xdr:pic>
      <xdr:sp macro="" textlink="">
        <xdr:nvSpPr>
          <xdr:cNvPr id="11" name="Oval 10"/>
          <xdr:cNvSpPr/>
        </xdr:nvSpPr>
        <xdr:spPr>
          <a:xfrm rot="9808525">
            <a:off x="12996090" y="3655472"/>
            <a:ext cx="641248" cy="944460"/>
          </a:xfrm>
          <a:prstGeom prst="ellipse">
            <a:avLst/>
          </a:prstGeom>
          <a:noFill/>
          <a:ln w="38100">
            <a:solidFill>
              <a:srgbClr val="0070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2" name="Oval 11"/>
          <xdr:cNvSpPr/>
        </xdr:nvSpPr>
        <xdr:spPr>
          <a:xfrm rot="21382984" flipH="1">
            <a:off x="16055853" y="6845312"/>
            <a:ext cx="960914" cy="877287"/>
          </a:xfrm>
          <a:prstGeom prst="ellipse">
            <a:avLst/>
          </a:prstGeom>
          <a:noFill/>
          <a:ln w="38100">
            <a:solidFill>
              <a:srgbClr val="F402C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cxnSp macro="">
        <xdr:nvCxnSpPr>
          <xdr:cNvPr id="13" name="Straight Arrow Connector 12"/>
          <xdr:cNvCxnSpPr/>
        </xdr:nvCxnSpPr>
        <xdr:spPr>
          <a:xfrm>
            <a:off x="13664515" y="4484070"/>
            <a:ext cx="2349391" cy="2528711"/>
          </a:xfrm>
          <a:prstGeom prst="straightConnector1">
            <a:avLst/>
          </a:prstGeom>
          <a:ln w="28575"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71438</xdr:colOff>
      <xdr:row>2</xdr:row>
      <xdr:rowOff>59531</xdr:rowOff>
    </xdr:from>
    <xdr:to>
      <xdr:col>18</xdr:col>
      <xdr:colOff>211281</xdr:colOff>
      <xdr:row>38</xdr:row>
      <xdr:rowOff>130968</xdr:rowOff>
    </xdr:to>
    <xdr:grpSp>
      <xdr:nvGrpSpPr>
        <xdr:cNvPr id="10" name="Group 9"/>
        <xdr:cNvGrpSpPr/>
      </xdr:nvGrpSpPr>
      <xdr:grpSpPr>
        <a:xfrm>
          <a:off x="7310438" y="511969"/>
          <a:ext cx="6628749" cy="7417593"/>
          <a:chOff x="7310438" y="511969"/>
          <a:chExt cx="6628749" cy="7596187"/>
        </a:xfrm>
      </xdr:grpSpPr>
      <xdr:pic>
        <xdr:nvPicPr>
          <xdr:cNvPr id="2" name="Picture 1" descr="Screen Clippi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10438" y="511969"/>
            <a:ext cx="6628749" cy="7596187"/>
          </a:xfrm>
          <a:prstGeom prst="rect">
            <a:avLst/>
          </a:prstGeom>
        </xdr:spPr>
      </xdr:pic>
      <xdr:sp macro="" textlink="">
        <xdr:nvSpPr>
          <xdr:cNvPr id="3" name="Oval 2"/>
          <xdr:cNvSpPr/>
        </xdr:nvSpPr>
        <xdr:spPr>
          <a:xfrm>
            <a:off x="12072937" y="879684"/>
            <a:ext cx="381000" cy="406192"/>
          </a:xfrm>
          <a:prstGeom prst="ellipse">
            <a:avLst/>
          </a:prstGeom>
          <a:noFill/>
          <a:ln w="38100">
            <a:solidFill>
              <a:srgbClr val="0070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" name="Oval 3"/>
          <xdr:cNvSpPr/>
        </xdr:nvSpPr>
        <xdr:spPr>
          <a:xfrm rot="8408618">
            <a:off x="8191140" y="7064711"/>
            <a:ext cx="333179" cy="471980"/>
          </a:xfrm>
          <a:prstGeom prst="ellipse">
            <a:avLst/>
          </a:prstGeom>
          <a:noFill/>
          <a:ln w="38100">
            <a:solidFill>
              <a:srgbClr val="F402C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cxnSp macro="">
        <xdr:nvCxnSpPr>
          <xdr:cNvPr id="5" name="Straight Arrow Connector 4"/>
          <xdr:cNvCxnSpPr/>
        </xdr:nvCxnSpPr>
        <xdr:spPr>
          <a:xfrm flipH="1">
            <a:off x="8536781" y="1293758"/>
            <a:ext cx="3545418" cy="5814273"/>
          </a:xfrm>
          <a:prstGeom prst="straightConnector1">
            <a:avLst/>
          </a:prstGeom>
          <a:ln w="28575"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19</xdr:col>
      <xdr:colOff>95248</xdr:colOff>
      <xdr:row>2</xdr:row>
      <xdr:rowOff>95249</xdr:rowOff>
    </xdr:from>
    <xdr:to>
      <xdr:col>29</xdr:col>
      <xdr:colOff>260709</xdr:colOff>
      <xdr:row>20</xdr:row>
      <xdr:rowOff>0</xdr:rowOff>
    </xdr:to>
    <xdr:pic>
      <xdr:nvPicPr>
        <xdr:cNvPr id="8" name="Picture 7" descr="Screen Clippi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30373" y="547687"/>
          <a:ext cx="6237649" cy="3774282"/>
        </a:xfrm>
        <a:prstGeom prst="rect">
          <a:avLst/>
        </a:prstGeom>
      </xdr:spPr>
    </xdr:pic>
    <xdr:clientData/>
  </xdr:twoCellAnchor>
  <xdr:twoCellAnchor editAs="oneCell">
    <xdr:from>
      <xdr:col>19</xdr:col>
      <xdr:colOff>107157</xdr:colOff>
      <xdr:row>21</xdr:row>
      <xdr:rowOff>107155</xdr:rowOff>
    </xdr:from>
    <xdr:to>
      <xdr:col>29</xdr:col>
      <xdr:colOff>84787</xdr:colOff>
      <xdr:row>51</xdr:row>
      <xdr:rowOff>79573</xdr:rowOff>
    </xdr:to>
    <xdr:pic>
      <xdr:nvPicPr>
        <xdr:cNvPr id="9" name="Picture 8" descr="Screen Clippi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42282" y="4810124"/>
          <a:ext cx="6049818" cy="573504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119063</xdr:colOff>
      <xdr:row>2</xdr:row>
      <xdr:rowOff>83343</xdr:rowOff>
    </xdr:from>
    <xdr:to>
      <xdr:col>16</xdr:col>
      <xdr:colOff>474655</xdr:colOff>
      <xdr:row>44</xdr:row>
      <xdr:rowOff>17842</xdr:rowOff>
    </xdr:to>
    <xdr:grpSp>
      <xdr:nvGrpSpPr>
        <xdr:cNvPr id="7" name="Group 6"/>
        <xdr:cNvGrpSpPr/>
      </xdr:nvGrpSpPr>
      <xdr:grpSpPr>
        <a:xfrm>
          <a:off x="7358063" y="535781"/>
          <a:ext cx="5630061" cy="8233155"/>
          <a:chOff x="7358063" y="535781"/>
          <a:chExt cx="5630061" cy="8411749"/>
        </a:xfrm>
      </xdr:grpSpPr>
      <xdr:pic>
        <xdr:nvPicPr>
          <xdr:cNvPr id="2" name="Picture 1" descr="Screen Clippi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58063" y="535781"/>
            <a:ext cx="5630061" cy="8411749"/>
          </a:xfrm>
          <a:prstGeom prst="rect">
            <a:avLst/>
          </a:prstGeom>
        </xdr:spPr>
      </xdr:pic>
      <xdr:sp macro="" textlink="">
        <xdr:nvSpPr>
          <xdr:cNvPr id="3" name="Oval 2"/>
          <xdr:cNvSpPr/>
        </xdr:nvSpPr>
        <xdr:spPr>
          <a:xfrm>
            <a:off x="9632155" y="8477250"/>
            <a:ext cx="404813" cy="273844"/>
          </a:xfrm>
          <a:prstGeom prst="ellipse">
            <a:avLst/>
          </a:prstGeom>
          <a:noFill/>
          <a:ln w="38100">
            <a:solidFill>
              <a:srgbClr val="F402C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" name="Oval 3"/>
          <xdr:cNvSpPr/>
        </xdr:nvSpPr>
        <xdr:spPr>
          <a:xfrm>
            <a:off x="10977562" y="773906"/>
            <a:ext cx="535781" cy="321469"/>
          </a:xfrm>
          <a:prstGeom prst="ellipse">
            <a:avLst/>
          </a:prstGeom>
          <a:noFill/>
          <a:ln w="38100">
            <a:solidFill>
              <a:srgbClr val="0070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cxnSp macro="">
        <xdr:nvCxnSpPr>
          <xdr:cNvPr id="5" name="Straight Arrow Connector 4"/>
          <xdr:cNvCxnSpPr/>
        </xdr:nvCxnSpPr>
        <xdr:spPr>
          <a:xfrm flipH="1">
            <a:off x="9977437" y="1173956"/>
            <a:ext cx="1212057" cy="7231856"/>
          </a:xfrm>
          <a:prstGeom prst="straightConnector1">
            <a:avLst/>
          </a:prstGeom>
          <a:ln w="28575"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18</xdr:col>
      <xdr:colOff>123925</xdr:colOff>
      <xdr:row>2</xdr:row>
      <xdr:rowOff>83344</xdr:rowOff>
    </xdr:from>
    <xdr:to>
      <xdr:col>29</xdr:col>
      <xdr:colOff>27415</xdr:colOff>
      <xdr:row>24</xdr:row>
      <xdr:rowOff>35719</xdr:rowOff>
    </xdr:to>
    <xdr:pic>
      <xdr:nvPicPr>
        <xdr:cNvPr id="8" name="Picture 7" descr="Screen Clippi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51831" y="535782"/>
          <a:ext cx="6582897" cy="4405312"/>
        </a:xfrm>
        <a:prstGeom prst="rect">
          <a:avLst/>
        </a:prstGeom>
      </xdr:spPr>
    </xdr:pic>
    <xdr:clientData/>
  </xdr:twoCellAnchor>
  <xdr:twoCellAnchor>
    <xdr:from>
      <xdr:col>22</xdr:col>
      <xdr:colOff>407367</xdr:colOff>
      <xdr:row>14</xdr:row>
      <xdr:rowOff>124755</xdr:rowOff>
    </xdr:from>
    <xdr:to>
      <xdr:col>24</xdr:col>
      <xdr:colOff>568945</xdr:colOff>
      <xdr:row>18</xdr:row>
      <xdr:rowOff>41933</xdr:rowOff>
    </xdr:to>
    <xdr:sp macro="" textlink="">
      <xdr:nvSpPr>
        <xdr:cNvPr id="9" name="Oval 8"/>
        <xdr:cNvSpPr/>
      </xdr:nvSpPr>
      <xdr:spPr>
        <a:xfrm rot="19309719">
          <a:off x="16564148" y="2922724"/>
          <a:ext cx="1376016" cy="869678"/>
        </a:xfrm>
        <a:prstGeom prst="ellipse">
          <a:avLst/>
        </a:prstGeom>
        <a:noFill/>
        <a:ln w="3810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18</xdr:col>
      <xdr:colOff>95250</xdr:colOff>
      <xdr:row>25</xdr:row>
      <xdr:rowOff>107158</xdr:rowOff>
    </xdr:from>
    <xdr:to>
      <xdr:col>29</xdr:col>
      <xdr:colOff>11906</xdr:colOff>
      <xdr:row>52</xdr:row>
      <xdr:rowOff>181913</xdr:rowOff>
    </xdr:to>
    <xdr:pic>
      <xdr:nvPicPr>
        <xdr:cNvPr id="10" name="Picture 9" descr="Screen Clippi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23156" y="5405439"/>
          <a:ext cx="6596063" cy="5253974"/>
        </a:xfrm>
        <a:prstGeom prst="rect">
          <a:avLst/>
        </a:prstGeom>
      </xdr:spPr>
    </xdr:pic>
    <xdr:clientData/>
  </xdr:twoCellAnchor>
  <xdr:twoCellAnchor>
    <xdr:from>
      <xdr:col>22</xdr:col>
      <xdr:colOff>476250</xdr:colOff>
      <xdr:row>38</xdr:row>
      <xdr:rowOff>142874</xdr:rowOff>
    </xdr:from>
    <xdr:to>
      <xdr:col>24</xdr:col>
      <xdr:colOff>547687</xdr:colOff>
      <xdr:row>44</xdr:row>
      <xdr:rowOff>142873</xdr:rowOff>
    </xdr:to>
    <xdr:sp macro="" textlink="">
      <xdr:nvSpPr>
        <xdr:cNvPr id="11" name="Oval 10"/>
        <xdr:cNvSpPr/>
      </xdr:nvSpPr>
      <xdr:spPr>
        <a:xfrm>
          <a:off x="16633031" y="7929562"/>
          <a:ext cx="1285875" cy="1142999"/>
        </a:xfrm>
        <a:prstGeom prst="ellipse">
          <a:avLst/>
        </a:prstGeom>
        <a:noFill/>
        <a:ln w="38100">
          <a:solidFill>
            <a:srgbClr val="F402C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107156</xdr:colOff>
      <xdr:row>2</xdr:row>
      <xdr:rowOff>71437</xdr:rowOff>
    </xdr:from>
    <xdr:to>
      <xdr:col>20</xdr:col>
      <xdr:colOff>72772</xdr:colOff>
      <xdr:row>42</xdr:row>
      <xdr:rowOff>95250</xdr:rowOff>
    </xdr:to>
    <xdr:grpSp>
      <xdr:nvGrpSpPr>
        <xdr:cNvPr id="9" name="Group 8"/>
        <xdr:cNvGrpSpPr/>
      </xdr:nvGrpSpPr>
      <xdr:grpSpPr>
        <a:xfrm>
          <a:off x="8358187" y="523875"/>
          <a:ext cx="7061741" cy="7774781"/>
          <a:chOff x="8358187" y="523875"/>
          <a:chExt cx="7061741" cy="7953375"/>
        </a:xfrm>
      </xdr:grpSpPr>
      <xdr:pic>
        <xdr:nvPicPr>
          <xdr:cNvPr id="2" name="Picture 1" descr="Screen Clippi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58187" y="523875"/>
            <a:ext cx="7061741" cy="7953375"/>
          </a:xfrm>
          <a:prstGeom prst="rect">
            <a:avLst/>
          </a:prstGeom>
        </xdr:spPr>
      </xdr:pic>
      <xdr:sp macro="" textlink="">
        <xdr:nvSpPr>
          <xdr:cNvPr id="4" name="Oval 3"/>
          <xdr:cNvSpPr/>
        </xdr:nvSpPr>
        <xdr:spPr>
          <a:xfrm rot="17176646">
            <a:off x="12400841" y="7531899"/>
            <a:ext cx="796252" cy="654333"/>
          </a:xfrm>
          <a:prstGeom prst="ellipse">
            <a:avLst/>
          </a:prstGeom>
          <a:noFill/>
          <a:ln w="38100">
            <a:solidFill>
              <a:srgbClr val="F402C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5" name="Oval 4"/>
          <xdr:cNvSpPr/>
        </xdr:nvSpPr>
        <xdr:spPr>
          <a:xfrm>
            <a:off x="10215561" y="783291"/>
            <a:ext cx="523875" cy="943115"/>
          </a:xfrm>
          <a:prstGeom prst="ellipse">
            <a:avLst/>
          </a:prstGeom>
          <a:noFill/>
          <a:ln w="38100">
            <a:solidFill>
              <a:srgbClr val="0070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cxnSp macro="">
        <xdr:nvCxnSpPr>
          <xdr:cNvPr id="6" name="Straight Arrow Connector 5"/>
          <xdr:cNvCxnSpPr/>
        </xdr:nvCxnSpPr>
        <xdr:spPr>
          <a:xfrm>
            <a:off x="10653714" y="1748644"/>
            <a:ext cx="1978817" cy="5573700"/>
          </a:xfrm>
          <a:prstGeom prst="straightConnector1">
            <a:avLst/>
          </a:prstGeom>
          <a:ln w="28575"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9"/>
  <sheetViews>
    <sheetView zoomScaleNormal="100" workbookViewId="0">
      <selection activeCell="B28" sqref="B28"/>
    </sheetView>
  </sheetViews>
  <sheetFormatPr defaultRowHeight="15" x14ac:dyDescent="0.25"/>
  <cols>
    <col min="2" max="2" width="134.85546875" style="28" customWidth="1"/>
  </cols>
  <sheetData>
    <row r="2" spans="2:2" ht="15.75" thickBot="1" x14ac:dyDescent="0.3"/>
    <row r="3" spans="2:2" x14ac:dyDescent="0.25">
      <c r="B3" s="36" t="s">
        <v>198</v>
      </c>
    </row>
    <row r="4" spans="2:2" x14ac:dyDescent="0.25">
      <c r="B4" s="34"/>
    </row>
    <row r="5" spans="2:2" x14ac:dyDescent="0.25">
      <c r="B5" s="34" t="s">
        <v>31</v>
      </c>
    </row>
    <row r="6" spans="2:2" x14ac:dyDescent="0.25">
      <c r="B6" s="34" t="s">
        <v>32</v>
      </c>
    </row>
    <row r="7" spans="2:2" x14ac:dyDescent="0.25">
      <c r="B7" s="34" t="s">
        <v>194</v>
      </c>
    </row>
    <row r="8" spans="2:2" ht="15" customHeight="1" x14ac:dyDescent="0.25">
      <c r="B8" s="256" t="s">
        <v>195</v>
      </c>
    </row>
    <row r="9" spans="2:2" x14ac:dyDescent="0.25">
      <c r="B9" s="256" t="s">
        <v>199</v>
      </c>
    </row>
    <row r="10" spans="2:2" x14ac:dyDescent="0.25">
      <c r="B10" s="256" t="s">
        <v>200</v>
      </c>
    </row>
    <row r="11" spans="2:2" x14ac:dyDescent="0.25">
      <c r="B11" s="34" t="s">
        <v>196</v>
      </c>
    </row>
    <row r="12" spans="2:2" ht="15.75" thickBot="1" x14ac:dyDescent="0.3">
      <c r="B12" s="34"/>
    </row>
    <row r="13" spans="2:2" ht="15.75" thickBot="1" x14ac:dyDescent="0.3">
      <c r="B13" s="170" t="s">
        <v>140</v>
      </c>
    </row>
    <row r="14" spans="2:2" x14ac:dyDescent="0.25">
      <c r="B14" s="37"/>
    </row>
    <row r="15" spans="2:2" x14ac:dyDescent="0.25">
      <c r="B15" s="171" t="s">
        <v>141</v>
      </c>
    </row>
    <row r="16" spans="2:2" x14ac:dyDescent="0.25">
      <c r="B16" s="34"/>
    </row>
    <row r="17" spans="2:2" x14ac:dyDescent="0.25">
      <c r="B17" s="34"/>
    </row>
    <row r="18" spans="2:2" x14ac:dyDescent="0.25">
      <c r="B18" s="171" t="s">
        <v>197</v>
      </c>
    </row>
    <row r="19" spans="2:2" ht="15.75" thickBot="1" x14ac:dyDescent="0.3">
      <c r="B19" s="35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4"/>
  <sheetViews>
    <sheetView workbookViewId="0">
      <selection activeCell="D29" sqref="D29"/>
    </sheetView>
  </sheetViews>
  <sheetFormatPr defaultRowHeight="15" x14ac:dyDescent="0.25"/>
  <cols>
    <col min="1" max="1" width="9.140625" style="2"/>
    <col min="2" max="2" width="15.7109375" style="2" customWidth="1"/>
    <col min="3" max="3" width="8.7109375" style="2" bestFit="1" customWidth="1"/>
    <col min="4" max="5" width="18.7109375" style="2" customWidth="1"/>
    <col min="6" max="6" width="75.7109375" style="79" customWidth="1"/>
    <col min="7" max="16384" width="9.140625" style="2"/>
  </cols>
  <sheetData>
    <row r="2" spans="2:6" ht="15" customHeight="1" x14ac:dyDescent="0.25">
      <c r="B2" s="279" t="s">
        <v>64</v>
      </c>
      <c r="C2" s="280"/>
      <c r="D2" s="280"/>
      <c r="E2" s="280"/>
      <c r="F2" s="281"/>
    </row>
    <row r="3" spans="2:6" ht="30" x14ac:dyDescent="0.25">
      <c r="B3" s="80" t="s">
        <v>20</v>
      </c>
      <c r="C3" s="81" t="s">
        <v>61</v>
      </c>
      <c r="D3" s="81" t="s">
        <v>60</v>
      </c>
      <c r="E3" s="82" t="s">
        <v>63</v>
      </c>
      <c r="F3" s="83" t="s">
        <v>65</v>
      </c>
    </row>
    <row r="4" spans="2:6" ht="30" x14ac:dyDescent="0.25">
      <c r="B4" s="93">
        <v>1156</v>
      </c>
      <c r="C4" s="94" t="s">
        <v>59</v>
      </c>
      <c r="D4" s="95">
        <v>39.9</v>
      </c>
      <c r="E4" s="96" t="s">
        <v>22</v>
      </c>
      <c r="F4" s="97" t="s">
        <v>58</v>
      </c>
    </row>
    <row r="5" spans="2:6" ht="30" x14ac:dyDescent="0.25">
      <c r="B5" s="78">
        <v>1199</v>
      </c>
      <c r="C5" s="89" t="s">
        <v>48</v>
      </c>
      <c r="D5" s="84">
        <v>61.570599000000001</v>
      </c>
      <c r="E5" s="91">
        <v>30</v>
      </c>
      <c r="F5" s="87" t="s">
        <v>57</v>
      </c>
    </row>
    <row r="6" spans="2:6" x14ac:dyDescent="0.25">
      <c r="B6" s="78">
        <v>1221</v>
      </c>
      <c r="C6" s="89" t="s">
        <v>48</v>
      </c>
      <c r="D6" s="84">
        <v>45.238652000000002</v>
      </c>
      <c r="E6" s="91">
        <v>45.2</v>
      </c>
      <c r="F6" s="87" t="s">
        <v>56</v>
      </c>
    </row>
    <row r="7" spans="2:6" ht="30" x14ac:dyDescent="0.25">
      <c r="B7" s="78">
        <v>1304</v>
      </c>
      <c r="C7" s="89" t="s">
        <v>48</v>
      </c>
      <c r="D7" s="84">
        <v>59.981605000000002</v>
      </c>
      <c r="E7" s="91">
        <v>30</v>
      </c>
      <c r="F7" s="87" t="s">
        <v>55</v>
      </c>
    </row>
    <row r="8" spans="2:6" ht="30" x14ac:dyDescent="0.25">
      <c r="B8" s="78">
        <v>1307</v>
      </c>
      <c r="C8" s="89" t="s">
        <v>48</v>
      </c>
      <c r="D8" s="84">
        <v>16.001961000000001</v>
      </c>
      <c r="E8" s="91">
        <v>16</v>
      </c>
      <c r="F8" s="87" t="s">
        <v>54</v>
      </c>
    </row>
    <row r="9" spans="2:6" x14ac:dyDescent="0.25">
      <c r="B9" s="78">
        <v>1308</v>
      </c>
      <c r="C9" s="89" t="s">
        <v>47</v>
      </c>
      <c r="D9" s="84">
        <v>208.405034</v>
      </c>
      <c r="E9" s="91">
        <v>9</v>
      </c>
      <c r="F9" s="87"/>
    </row>
    <row r="10" spans="2:6" x14ac:dyDescent="0.25">
      <c r="B10" s="78">
        <v>1315</v>
      </c>
      <c r="C10" s="89" t="s">
        <v>47</v>
      </c>
      <c r="D10" s="84">
        <v>755.23617000000002</v>
      </c>
      <c r="E10" s="91">
        <v>45.124694173800002</v>
      </c>
      <c r="F10" s="87"/>
    </row>
    <row r="11" spans="2:6" x14ac:dyDescent="0.25">
      <c r="B11" s="78">
        <v>1361</v>
      </c>
      <c r="C11" s="89" t="s">
        <v>48</v>
      </c>
      <c r="D11" s="84">
        <v>46.182563999999999</v>
      </c>
      <c r="E11" s="91">
        <v>46.2</v>
      </c>
      <c r="F11" s="87"/>
    </row>
    <row r="12" spans="2:6" x14ac:dyDescent="0.25">
      <c r="B12" s="78">
        <v>1365</v>
      </c>
      <c r="C12" s="89" t="s">
        <v>48</v>
      </c>
      <c r="D12" s="84">
        <v>69.098025000000007</v>
      </c>
      <c r="E12" s="91">
        <v>35</v>
      </c>
      <c r="F12" s="87" t="s">
        <v>53</v>
      </c>
    </row>
    <row r="13" spans="2:6" x14ac:dyDescent="0.25">
      <c r="B13" s="78">
        <v>1369</v>
      </c>
      <c r="C13" s="89" t="s">
        <v>47</v>
      </c>
      <c r="D13" s="84">
        <v>228.72356600000001</v>
      </c>
      <c r="E13" s="91">
        <v>49.247608257400003</v>
      </c>
      <c r="F13" s="87"/>
    </row>
    <row r="14" spans="2:6" x14ac:dyDescent="0.25">
      <c r="B14" s="78">
        <v>1379</v>
      </c>
      <c r="C14" s="89" t="s">
        <v>48</v>
      </c>
      <c r="D14" s="84">
        <v>13.835252000000001</v>
      </c>
      <c r="E14" s="91">
        <v>13.8</v>
      </c>
      <c r="F14" s="87" t="s">
        <v>52</v>
      </c>
    </row>
    <row r="15" spans="2:6" x14ac:dyDescent="0.25">
      <c r="B15" s="78">
        <v>1404</v>
      </c>
      <c r="C15" s="89" t="s">
        <v>47</v>
      </c>
      <c r="D15" s="84">
        <v>863.405978</v>
      </c>
      <c r="E15" s="91">
        <v>111.97543989200001</v>
      </c>
      <c r="F15" s="87"/>
    </row>
    <row r="16" spans="2:6" ht="15" customHeight="1" x14ac:dyDescent="0.25">
      <c r="B16" s="78">
        <v>1416</v>
      </c>
      <c r="C16" s="89" t="s">
        <v>48</v>
      </c>
      <c r="D16" s="84">
        <v>98.323660000000004</v>
      </c>
      <c r="E16" s="91">
        <v>98.3</v>
      </c>
      <c r="F16" s="87" t="s">
        <v>51</v>
      </c>
    </row>
    <row r="17" spans="2:6" ht="45" x14ac:dyDescent="0.25">
      <c r="B17" s="277">
        <v>1423</v>
      </c>
      <c r="C17" s="89" t="s">
        <v>48</v>
      </c>
      <c r="D17" s="278">
        <v>425.02171499999997</v>
      </c>
      <c r="E17" s="91" t="s">
        <v>50</v>
      </c>
      <c r="F17" s="87" t="s">
        <v>49</v>
      </c>
    </row>
    <row r="18" spans="2:6" x14ac:dyDescent="0.25">
      <c r="B18" s="277"/>
      <c r="C18" s="89" t="s">
        <v>47</v>
      </c>
      <c r="D18" s="278"/>
      <c r="E18" s="91">
        <v>19.0061864071</v>
      </c>
      <c r="F18" s="87"/>
    </row>
    <row r="19" spans="2:6" x14ac:dyDescent="0.25">
      <c r="B19" s="277"/>
      <c r="C19" s="89" t="s">
        <v>47</v>
      </c>
      <c r="D19" s="278"/>
      <c r="E19" s="91">
        <v>23.549732874</v>
      </c>
      <c r="F19" s="87"/>
    </row>
    <row r="20" spans="2:6" x14ac:dyDescent="0.25">
      <c r="B20" s="78">
        <v>1433</v>
      </c>
      <c r="C20" s="89" t="s">
        <v>48</v>
      </c>
      <c r="D20" s="84">
        <v>34.920515999999999</v>
      </c>
      <c r="E20" s="91">
        <v>34.9</v>
      </c>
      <c r="F20" s="87"/>
    </row>
    <row r="21" spans="2:6" ht="15" customHeight="1" x14ac:dyDescent="0.25">
      <c r="B21" s="78">
        <v>1445</v>
      </c>
      <c r="C21" s="89" t="s">
        <v>47</v>
      </c>
      <c r="D21" s="84">
        <v>725.966904</v>
      </c>
      <c r="E21" s="91">
        <v>21.502440412399999</v>
      </c>
      <c r="F21" s="87"/>
    </row>
    <row r="22" spans="2:6" x14ac:dyDescent="0.25">
      <c r="B22" s="78">
        <v>1455</v>
      </c>
      <c r="C22" s="89" t="s">
        <v>48</v>
      </c>
      <c r="D22" s="84">
        <v>48.311664999999998</v>
      </c>
      <c r="E22" s="91">
        <v>48.3</v>
      </c>
      <c r="F22" s="87"/>
    </row>
    <row r="23" spans="2:6" x14ac:dyDescent="0.25">
      <c r="B23" s="78">
        <v>1477</v>
      </c>
      <c r="C23" s="89" t="s">
        <v>47</v>
      </c>
      <c r="D23" s="84">
        <v>29.074183999999999</v>
      </c>
      <c r="E23" s="91">
        <v>15.317334061499999</v>
      </c>
      <c r="F23" s="87"/>
    </row>
    <row r="24" spans="2:6" x14ac:dyDescent="0.25">
      <c r="B24" s="85">
        <v>1498</v>
      </c>
      <c r="C24" s="90" t="s">
        <v>47</v>
      </c>
      <c r="D24" s="86">
        <v>11.286441999999999</v>
      </c>
      <c r="E24" s="92">
        <v>11.2838185742</v>
      </c>
      <c r="F24" s="88"/>
    </row>
  </sheetData>
  <mergeCells count="3">
    <mergeCell ref="B17:B19"/>
    <mergeCell ref="D17:D19"/>
    <mergeCell ref="B2:F2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1"/>
  <sheetViews>
    <sheetView tabSelected="1" zoomScaleNormal="100" workbookViewId="0">
      <selection activeCell="E26" sqref="E26"/>
    </sheetView>
  </sheetViews>
  <sheetFormatPr defaultRowHeight="15" x14ac:dyDescent="0.25"/>
  <cols>
    <col min="2" max="2" width="15.7109375" customWidth="1"/>
    <col min="3" max="4" width="18.7109375" customWidth="1"/>
    <col min="5" max="5" width="19.7109375" customWidth="1"/>
    <col min="7" max="7" width="15.7109375" customWidth="1"/>
    <col min="8" max="9" width="17.7109375" customWidth="1"/>
    <col min="10" max="10" width="19.7109375" customWidth="1"/>
    <col min="13" max="13" width="10.5703125" customWidth="1"/>
    <col min="14" max="14" width="10.42578125" customWidth="1"/>
  </cols>
  <sheetData>
    <row r="1" spans="2:14" ht="15.75" thickBot="1" x14ac:dyDescent="0.3"/>
    <row r="2" spans="2:14" ht="15" customHeight="1" x14ac:dyDescent="0.25">
      <c r="B2" s="284" t="s">
        <v>202</v>
      </c>
      <c r="C2" s="285"/>
      <c r="D2" s="286"/>
      <c r="E2" s="282" t="s">
        <v>30</v>
      </c>
      <c r="G2" s="284" t="s">
        <v>202</v>
      </c>
      <c r="H2" s="285"/>
      <c r="I2" s="286"/>
      <c r="J2" s="282" t="s">
        <v>30</v>
      </c>
      <c r="M2" s="1"/>
    </row>
    <row r="3" spans="2:14" ht="15.75" customHeight="1" thickBot="1" x14ac:dyDescent="0.3">
      <c r="B3" s="272" t="s">
        <v>20</v>
      </c>
      <c r="C3" s="273" t="s">
        <v>25</v>
      </c>
      <c r="D3" s="274" t="s">
        <v>24</v>
      </c>
      <c r="E3" s="283"/>
      <c r="G3" s="272" t="s">
        <v>15</v>
      </c>
      <c r="H3" s="273" t="s">
        <v>25</v>
      </c>
      <c r="I3" s="274" t="s">
        <v>24</v>
      </c>
      <c r="J3" s="283"/>
      <c r="M3" s="149"/>
      <c r="N3" s="149"/>
    </row>
    <row r="4" spans="2:14" x14ac:dyDescent="0.25">
      <c r="B4" s="117">
        <v>2999</v>
      </c>
      <c r="C4" s="29">
        <v>4.8</v>
      </c>
      <c r="D4" s="31">
        <v>5.2</v>
      </c>
      <c r="E4" s="116">
        <f t="shared" ref="E4:E10" si="0">C4-D4</f>
        <v>-0.40000000000000036</v>
      </c>
      <c r="G4" s="118" t="s">
        <v>203</v>
      </c>
      <c r="H4" s="119">
        <f>7.8+15.1</f>
        <v>22.9</v>
      </c>
      <c r="I4" s="120">
        <f>8.1+15.3</f>
        <v>23.4</v>
      </c>
      <c r="J4" s="121">
        <f t="shared" ref="J4:J11" si="1">H4-I4</f>
        <v>-0.5</v>
      </c>
      <c r="M4" s="150"/>
      <c r="N4" s="153"/>
    </row>
    <row r="5" spans="2:14" x14ac:dyDescent="0.25">
      <c r="B5" s="255">
        <v>3001</v>
      </c>
      <c r="C5" s="29">
        <v>2.6</v>
      </c>
      <c r="D5" s="31">
        <v>2.9</v>
      </c>
      <c r="E5" s="116">
        <f t="shared" si="0"/>
        <v>-0.29999999999999982</v>
      </c>
      <c r="G5" s="122" t="s">
        <v>204</v>
      </c>
      <c r="H5" s="38">
        <f>2.7+4.6+15.1</f>
        <v>22.4</v>
      </c>
      <c r="I5" s="32">
        <f>3.6+5.2+20.2</f>
        <v>29</v>
      </c>
      <c r="J5" s="123">
        <f t="shared" si="1"/>
        <v>-6.6000000000000014</v>
      </c>
      <c r="M5" s="150"/>
      <c r="N5" s="153"/>
    </row>
    <row r="6" spans="2:14" x14ac:dyDescent="0.25">
      <c r="B6" s="191">
        <v>3007</v>
      </c>
      <c r="C6" s="29">
        <v>7.8</v>
      </c>
      <c r="D6" s="31">
        <v>8.1</v>
      </c>
      <c r="E6" s="116">
        <f t="shared" si="0"/>
        <v>-0.29999999999999982</v>
      </c>
      <c r="G6" s="122" t="s">
        <v>205</v>
      </c>
      <c r="H6" s="38">
        <f>1.9</f>
        <v>1.9</v>
      </c>
      <c r="I6" s="32">
        <f>1.6</f>
        <v>1.6</v>
      </c>
      <c r="J6" s="123">
        <f t="shared" si="1"/>
        <v>0.29999999999999982</v>
      </c>
      <c r="M6" s="150"/>
      <c r="N6" s="153"/>
    </row>
    <row r="7" spans="2:14" ht="15.75" thickBot="1" x14ac:dyDescent="0.3">
      <c r="B7" s="255">
        <v>3050</v>
      </c>
      <c r="C7" s="110">
        <v>15.1</v>
      </c>
      <c r="D7" s="31">
        <v>15.3</v>
      </c>
      <c r="E7" s="116">
        <f t="shared" si="0"/>
        <v>-0.20000000000000107</v>
      </c>
      <c r="G7" s="122" t="s">
        <v>206</v>
      </c>
      <c r="H7" s="38">
        <f>0.7+0.2+1</f>
        <v>1.9</v>
      </c>
      <c r="I7" s="32">
        <f>1.3</f>
        <v>1.3</v>
      </c>
      <c r="J7" s="123">
        <f t="shared" si="1"/>
        <v>0.59999999999999987</v>
      </c>
      <c r="M7" s="150"/>
      <c r="N7" s="153"/>
    </row>
    <row r="8" spans="2:14" ht="16.5" thickBot="1" x14ac:dyDescent="0.3">
      <c r="B8" s="255">
        <v>3090</v>
      </c>
      <c r="C8" s="110">
        <v>2.7</v>
      </c>
      <c r="D8" s="31">
        <v>3.6</v>
      </c>
      <c r="E8" s="116">
        <f t="shared" si="0"/>
        <v>-0.89999999999999991</v>
      </c>
      <c r="G8" s="265" t="s">
        <v>29</v>
      </c>
      <c r="H8" s="266">
        <f>SUM(H4:H7)</f>
        <v>49.099999999999994</v>
      </c>
      <c r="I8" s="267">
        <f>SUM(I4:I7)</f>
        <v>55.3</v>
      </c>
      <c r="J8" s="269">
        <f t="shared" si="1"/>
        <v>-6.2000000000000028</v>
      </c>
      <c r="M8" s="150"/>
      <c r="N8" s="153"/>
    </row>
    <row r="9" spans="2:14" ht="15.75" thickBot="1" x14ac:dyDescent="0.3">
      <c r="B9" s="191">
        <v>3123</v>
      </c>
      <c r="C9" s="29">
        <v>16.100000000000001</v>
      </c>
      <c r="D9" s="30">
        <v>20.2</v>
      </c>
      <c r="E9" s="116">
        <f t="shared" si="0"/>
        <v>-4.0999999999999979</v>
      </c>
      <c r="G9" s="125" t="s">
        <v>11</v>
      </c>
      <c r="H9" s="126">
        <f>0.8+0.7+7.1</f>
        <v>8.6</v>
      </c>
      <c r="I9" s="127">
        <f>0.7+1.3+1.9+3.6</f>
        <v>7.5</v>
      </c>
      <c r="J9" s="121">
        <f t="shared" si="1"/>
        <v>1.0999999999999996</v>
      </c>
      <c r="M9" s="150"/>
      <c r="N9" s="153"/>
    </row>
    <row r="10" spans="2:14" ht="16.5" thickBot="1" x14ac:dyDescent="0.3">
      <c r="B10" s="265" t="s">
        <v>23</v>
      </c>
      <c r="C10" s="266">
        <f>SUM(C4:C9)</f>
        <v>49.1</v>
      </c>
      <c r="D10" s="267">
        <f>SUM(D4:D9)</f>
        <v>55.3</v>
      </c>
      <c r="E10" s="268">
        <f t="shared" si="0"/>
        <v>-6.1999999999999957</v>
      </c>
      <c r="G10" s="128" t="s">
        <v>10</v>
      </c>
      <c r="H10" s="129">
        <f>1.1+15.1+2.7+0.7+4.1+0.1+15+1+0.5+0.1+0.1</f>
        <v>40.5</v>
      </c>
      <c r="I10" s="130">
        <f>0.9+15.3+6.2+5.2+20.2</f>
        <v>47.8</v>
      </c>
      <c r="J10" s="124">
        <f t="shared" si="1"/>
        <v>-7.2999999999999972</v>
      </c>
      <c r="M10" s="150"/>
      <c r="N10" s="153"/>
    </row>
    <row r="11" spans="2:14" ht="16.5" thickBot="1" x14ac:dyDescent="0.3">
      <c r="G11" s="265" t="s">
        <v>29</v>
      </c>
      <c r="H11" s="270">
        <f>SUM(H9:H10)</f>
        <v>49.1</v>
      </c>
      <c r="I11" s="271">
        <f>SUM(I9:I10)</f>
        <v>55.3</v>
      </c>
      <c r="J11" s="269">
        <f t="shared" si="1"/>
        <v>-6.1999999999999957</v>
      </c>
      <c r="M11" s="150"/>
      <c r="N11" s="153"/>
    </row>
    <row r="12" spans="2:14" x14ac:dyDescent="0.25">
      <c r="M12" s="150"/>
      <c r="N12" s="153"/>
    </row>
    <row r="13" spans="2:14" x14ac:dyDescent="0.25">
      <c r="M13" s="150"/>
      <c r="N13" s="153"/>
    </row>
    <row r="14" spans="2:14" ht="15" customHeight="1" x14ac:dyDescent="0.25"/>
    <row r="16" spans="2:14" ht="15" customHeight="1" x14ac:dyDescent="0.25"/>
    <row r="23" spans="2:13" x14ac:dyDescent="0.25">
      <c r="J23" s="115"/>
    </row>
    <row r="27" spans="2:13" x14ac:dyDescent="0.25">
      <c r="M27" s="176"/>
    </row>
    <row r="29" spans="2:13" x14ac:dyDescent="0.25">
      <c r="B29" s="1"/>
    </row>
    <row r="30" spans="2:13" x14ac:dyDescent="0.25">
      <c r="B30" s="257"/>
      <c r="C30" s="257"/>
      <c r="D30" s="257"/>
      <c r="E30" s="257"/>
    </row>
    <row r="31" spans="2:13" x14ac:dyDescent="0.25">
      <c r="B31" s="257"/>
      <c r="C31" s="257"/>
      <c r="D31" s="257"/>
      <c r="E31" s="257"/>
    </row>
  </sheetData>
  <sortState ref="B4:E9">
    <sortCondition ref="B4:B9"/>
  </sortState>
  <mergeCells count="4">
    <mergeCell ref="E2:E3"/>
    <mergeCell ref="J2:J3"/>
    <mergeCell ref="B2:D2"/>
    <mergeCell ref="G2:I2"/>
  </mergeCells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8"/>
  <sheetViews>
    <sheetView workbookViewId="0">
      <selection activeCell="L4" sqref="L4"/>
    </sheetView>
  </sheetViews>
  <sheetFormatPr defaultRowHeight="15" x14ac:dyDescent="0.25"/>
  <cols>
    <col min="2" max="2" width="20.5703125" customWidth="1"/>
    <col min="3" max="3" width="19.85546875" customWidth="1"/>
    <col min="4" max="4" width="12.7109375" customWidth="1"/>
    <col min="5" max="5" width="17.5703125" customWidth="1"/>
    <col min="6" max="9" width="12.7109375" customWidth="1"/>
    <col min="12" max="13" width="11.28515625" bestFit="1" customWidth="1"/>
    <col min="14" max="14" width="11" bestFit="1" customWidth="1"/>
    <col min="18" max="20" width="9.140625" customWidth="1"/>
  </cols>
  <sheetData>
    <row r="1" spans="2:12" ht="15.75" thickBot="1" x14ac:dyDescent="0.3"/>
    <row r="2" spans="2:12" ht="19.5" thickBot="1" x14ac:dyDescent="0.35">
      <c r="B2" s="291" t="s">
        <v>46</v>
      </c>
      <c r="C2" s="292"/>
      <c r="D2" s="292"/>
      <c r="E2" s="292"/>
      <c r="F2" s="292"/>
      <c r="G2" s="292"/>
      <c r="H2" s="292"/>
      <c r="I2" s="293"/>
    </row>
    <row r="3" spans="2:12" ht="15.75" thickBot="1" x14ac:dyDescent="0.3"/>
    <row r="4" spans="2:12" x14ac:dyDescent="0.25">
      <c r="B4" s="25" t="s">
        <v>19</v>
      </c>
      <c r="C4" s="294">
        <v>1156</v>
      </c>
      <c r="D4" s="295"/>
      <c r="E4" s="295"/>
      <c r="F4" s="295"/>
      <c r="G4" s="296" t="s">
        <v>18</v>
      </c>
      <c r="H4" s="297"/>
      <c r="I4" s="26">
        <v>39.9</v>
      </c>
      <c r="L4" s="1"/>
    </row>
    <row r="5" spans="2:12" ht="15.75" thickBot="1" x14ac:dyDescent="0.3">
      <c r="B5" s="24" t="s">
        <v>17</v>
      </c>
      <c r="C5" s="298" t="s">
        <v>33</v>
      </c>
      <c r="D5" s="299"/>
      <c r="E5" s="299"/>
      <c r="F5" s="299"/>
      <c r="G5" s="300" t="s">
        <v>16</v>
      </c>
      <c r="H5" s="301"/>
      <c r="I5" s="27" t="s">
        <v>22</v>
      </c>
    </row>
    <row r="6" spans="2:12" ht="15.75" thickBot="1" x14ac:dyDescent="0.3">
      <c r="B6" s="23" t="s">
        <v>15</v>
      </c>
      <c r="C6" s="302" t="s">
        <v>14</v>
      </c>
      <c r="D6" s="303"/>
      <c r="E6" s="303"/>
      <c r="F6" s="304"/>
      <c r="G6" s="302" t="s">
        <v>13</v>
      </c>
      <c r="H6" s="303"/>
      <c r="I6" s="305"/>
    </row>
    <row r="7" spans="2:12" x14ac:dyDescent="0.25">
      <c r="B7" s="12" t="s">
        <v>4</v>
      </c>
      <c r="C7" s="53">
        <v>18.5</v>
      </c>
      <c r="D7" s="54">
        <v>16.2</v>
      </c>
      <c r="E7" s="55">
        <v>2</v>
      </c>
      <c r="F7" s="56">
        <v>3.2</v>
      </c>
      <c r="G7" s="53"/>
      <c r="H7" s="55"/>
      <c r="I7" s="57"/>
    </row>
    <row r="8" spans="2:12" ht="15" customHeight="1" x14ac:dyDescent="0.25">
      <c r="B8" s="8" t="s">
        <v>12</v>
      </c>
      <c r="C8" s="58" t="s">
        <v>11</v>
      </c>
      <c r="D8" s="59" t="s">
        <v>11</v>
      </c>
      <c r="E8" s="60" t="s">
        <v>10</v>
      </c>
      <c r="F8" s="61" t="s">
        <v>10</v>
      </c>
      <c r="G8" s="58"/>
      <c r="H8" s="60"/>
      <c r="I8" s="62"/>
    </row>
    <row r="9" spans="2:12" x14ac:dyDescent="0.25">
      <c r="B9" s="8" t="s">
        <v>9</v>
      </c>
      <c r="C9" s="58" t="s">
        <v>35</v>
      </c>
      <c r="D9" s="59" t="s">
        <v>34</v>
      </c>
      <c r="E9" s="60" t="s">
        <v>35</v>
      </c>
      <c r="F9" s="61" t="s">
        <v>34</v>
      </c>
      <c r="G9" s="58"/>
      <c r="H9" s="60"/>
      <c r="I9" s="62"/>
    </row>
    <row r="10" spans="2:12" ht="15.75" thickBot="1" x14ac:dyDescent="0.3">
      <c r="B10" s="16" t="s">
        <v>8</v>
      </c>
      <c r="C10" s="306" t="s">
        <v>7</v>
      </c>
      <c r="D10" s="307"/>
      <c r="E10" s="307"/>
      <c r="F10" s="308"/>
      <c r="G10" s="49"/>
      <c r="H10" s="51"/>
      <c r="I10" s="52"/>
    </row>
    <row r="11" spans="2:12" x14ac:dyDescent="0.25">
      <c r="B11" s="12" t="s">
        <v>4</v>
      </c>
      <c r="C11" s="53">
        <v>21.8</v>
      </c>
      <c r="D11" s="54">
        <v>8.3000000000000007</v>
      </c>
      <c r="E11" s="55">
        <v>6.2</v>
      </c>
      <c r="F11" s="55">
        <v>3.6</v>
      </c>
      <c r="G11" s="53"/>
      <c r="H11" s="55"/>
      <c r="I11" s="57"/>
    </row>
    <row r="12" spans="2:12" x14ac:dyDescent="0.25">
      <c r="B12" s="8" t="s">
        <v>6</v>
      </c>
      <c r="C12" s="58" t="s">
        <v>36</v>
      </c>
      <c r="D12" s="59">
        <v>118</v>
      </c>
      <c r="E12" s="60">
        <v>127</v>
      </c>
      <c r="F12" s="60">
        <v>157</v>
      </c>
      <c r="G12" s="58"/>
      <c r="H12" s="60"/>
      <c r="I12" s="62"/>
    </row>
    <row r="13" spans="2:12" ht="45" x14ac:dyDescent="0.25">
      <c r="B13" s="70" t="s">
        <v>21</v>
      </c>
      <c r="C13" s="63" t="s">
        <v>41</v>
      </c>
      <c r="D13" s="64" t="s">
        <v>39</v>
      </c>
      <c r="E13" s="65" t="s">
        <v>38</v>
      </c>
      <c r="F13" s="60" t="s">
        <v>37</v>
      </c>
      <c r="G13" s="63"/>
      <c r="H13" s="65"/>
      <c r="I13" s="62"/>
    </row>
    <row r="14" spans="2:12" ht="30.75" thickBot="1" x14ac:dyDescent="0.3">
      <c r="B14" s="16" t="s">
        <v>5</v>
      </c>
      <c r="C14" s="72" t="s">
        <v>42</v>
      </c>
      <c r="D14" s="50">
        <v>24.3</v>
      </c>
      <c r="E14" s="71" t="s">
        <v>40</v>
      </c>
      <c r="F14" s="51">
        <v>32.6</v>
      </c>
      <c r="G14" s="49"/>
      <c r="H14" s="51"/>
      <c r="I14" s="52"/>
    </row>
    <row r="15" spans="2:12" x14ac:dyDescent="0.25">
      <c r="B15" s="12" t="s">
        <v>4</v>
      </c>
      <c r="C15" s="66">
        <v>19.600000000000001</v>
      </c>
      <c r="D15" s="67">
        <v>6.8</v>
      </c>
      <c r="E15" s="68">
        <v>4.8</v>
      </c>
      <c r="F15" s="68">
        <v>8.6999999999999993</v>
      </c>
      <c r="G15" s="66"/>
      <c r="H15" s="68"/>
      <c r="I15" s="69"/>
    </row>
    <row r="16" spans="2:12" ht="45" x14ac:dyDescent="0.25">
      <c r="B16" s="77" t="s">
        <v>3</v>
      </c>
      <c r="C16" s="58">
        <v>13</v>
      </c>
      <c r="D16" s="59">
        <v>6</v>
      </c>
      <c r="E16" s="60">
        <v>8</v>
      </c>
      <c r="F16" s="65" t="s">
        <v>43</v>
      </c>
      <c r="G16" s="58"/>
      <c r="H16" s="60"/>
      <c r="I16" s="62"/>
    </row>
    <row r="17" spans="2:9" x14ac:dyDescent="0.25">
      <c r="B17" s="6" t="s">
        <v>2</v>
      </c>
      <c r="C17" s="287" t="s">
        <v>44</v>
      </c>
      <c r="D17" s="288"/>
      <c r="E17" s="288"/>
      <c r="F17" s="289"/>
      <c r="G17" s="287"/>
      <c r="H17" s="288"/>
      <c r="I17" s="290"/>
    </row>
    <row r="18" spans="2:9" s="2" customFormat="1" ht="30" customHeight="1" thickBot="1" x14ac:dyDescent="0.3">
      <c r="B18" s="3" t="s">
        <v>1</v>
      </c>
      <c r="C18" s="309" t="s">
        <v>45</v>
      </c>
      <c r="D18" s="310"/>
      <c r="E18" s="310"/>
      <c r="F18" s="311"/>
      <c r="G18" s="309"/>
      <c r="H18" s="310"/>
      <c r="I18" s="312"/>
    </row>
    <row r="19" spans="2:9" x14ac:dyDescent="0.25">
      <c r="B19" s="313"/>
      <c r="C19" s="314"/>
      <c r="D19" s="314"/>
      <c r="E19" s="314"/>
      <c r="F19" s="314"/>
      <c r="G19" s="314"/>
      <c r="H19" s="314"/>
      <c r="I19" s="315"/>
    </row>
    <row r="20" spans="2:9" ht="15.75" thickBot="1" x14ac:dyDescent="0.3">
      <c r="B20" s="316"/>
      <c r="C20" s="317"/>
      <c r="D20" s="317"/>
      <c r="E20" s="317"/>
      <c r="F20" s="317"/>
      <c r="G20" s="317"/>
      <c r="H20" s="317"/>
      <c r="I20" s="318"/>
    </row>
    <row r="21" spans="2:9" x14ac:dyDescent="0.25">
      <c r="B21" s="33"/>
      <c r="C21" s="33"/>
      <c r="D21" s="33"/>
      <c r="E21" s="33"/>
      <c r="F21" s="33"/>
      <c r="G21" s="33"/>
      <c r="H21" s="33"/>
      <c r="I21" s="33"/>
    </row>
    <row r="22" spans="2:9" ht="15.75" thickBot="1" x14ac:dyDescent="0.3"/>
    <row r="23" spans="2:9" x14ac:dyDescent="0.25">
      <c r="B23" s="319" t="s">
        <v>62</v>
      </c>
      <c r="C23" s="320"/>
      <c r="D23" s="320"/>
      <c r="E23" s="320"/>
      <c r="F23" s="320"/>
      <c r="G23" s="320"/>
      <c r="H23" s="320"/>
      <c r="I23" s="321"/>
    </row>
    <row r="24" spans="2:9" x14ac:dyDescent="0.25">
      <c r="B24" s="322"/>
      <c r="C24" s="323"/>
      <c r="D24" s="323"/>
      <c r="E24" s="323"/>
      <c r="F24" s="323"/>
      <c r="G24" s="323"/>
      <c r="H24" s="323"/>
      <c r="I24" s="324"/>
    </row>
    <row r="25" spans="2:9" ht="15.75" thickBot="1" x14ac:dyDescent="0.3">
      <c r="B25" s="325"/>
      <c r="C25" s="326"/>
      <c r="D25" s="326"/>
      <c r="E25" s="326"/>
      <c r="F25" s="326"/>
      <c r="G25" s="326"/>
      <c r="H25" s="326"/>
      <c r="I25" s="327"/>
    </row>
    <row r="26" spans="2:9" x14ac:dyDescent="0.25">
      <c r="B26" s="328" t="s">
        <v>26</v>
      </c>
      <c r="C26" s="320"/>
      <c r="D26" s="320"/>
      <c r="E26" s="320"/>
      <c r="F26" s="320"/>
      <c r="G26" s="320"/>
      <c r="H26" s="320"/>
      <c r="I26" s="321"/>
    </row>
    <row r="27" spans="2:9" x14ac:dyDescent="0.25">
      <c r="B27" s="322"/>
      <c r="C27" s="323"/>
      <c r="D27" s="323"/>
      <c r="E27" s="323"/>
      <c r="F27" s="323"/>
      <c r="G27" s="323"/>
      <c r="H27" s="323"/>
      <c r="I27" s="324"/>
    </row>
    <row r="28" spans="2:9" ht="15.75" thickBot="1" x14ac:dyDescent="0.3">
      <c r="B28" s="325"/>
      <c r="C28" s="326"/>
      <c r="D28" s="326"/>
      <c r="E28" s="326"/>
      <c r="F28" s="326"/>
      <c r="G28" s="326"/>
      <c r="H28" s="326"/>
      <c r="I28" s="327"/>
    </row>
  </sheetData>
  <mergeCells count="15">
    <mergeCell ref="C18:F18"/>
    <mergeCell ref="G18:I18"/>
    <mergeCell ref="B19:I20"/>
    <mergeCell ref="B23:I25"/>
    <mergeCell ref="B26:I28"/>
    <mergeCell ref="C17:F17"/>
    <mergeCell ref="G17:I17"/>
    <mergeCell ref="B2:I2"/>
    <mergeCell ref="C4:F4"/>
    <mergeCell ref="G4:H4"/>
    <mergeCell ref="C5:F5"/>
    <mergeCell ref="G5:H5"/>
    <mergeCell ref="C6:F6"/>
    <mergeCell ref="G6:I6"/>
    <mergeCell ref="C10:F10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0"/>
  <sheetViews>
    <sheetView zoomScale="80" zoomScaleNormal="80" workbookViewId="0">
      <selection activeCell="B31" sqref="B31"/>
    </sheetView>
  </sheetViews>
  <sheetFormatPr defaultRowHeight="15" x14ac:dyDescent="0.25"/>
  <cols>
    <col min="2" max="2" width="20.5703125" customWidth="1"/>
    <col min="3" max="7" width="12.7109375" customWidth="1"/>
    <col min="8" max="8" width="14.28515625" bestFit="1" customWidth="1"/>
    <col min="9" max="9" width="14.28515625" customWidth="1"/>
    <col min="12" max="13" width="11.28515625" bestFit="1" customWidth="1"/>
    <col min="14" max="14" width="11" bestFit="1" customWidth="1"/>
    <col min="18" max="20" width="9.140625" customWidth="1"/>
  </cols>
  <sheetData>
    <row r="1" spans="2:14" ht="15.75" thickBot="1" x14ac:dyDescent="0.3"/>
    <row r="2" spans="2:14" ht="19.5" thickBot="1" x14ac:dyDescent="0.35">
      <c r="B2" s="329" t="s">
        <v>201</v>
      </c>
      <c r="C2" s="330"/>
      <c r="D2" s="330"/>
      <c r="E2" s="330"/>
      <c r="F2" s="330"/>
      <c r="G2" s="330"/>
      <c r="H2" s="330"/>
      <c r="I2" s="331"/>
      <c r="K2" s="1" t="s">
        <v>0</v>
      </c>
    </row>
    <row r="3" spans="2:14" ht="15.75" thickBot="1" x14ac:dyDescent="0.3"/>
    <row r="4" spans="2:14" x14ac:dyDescent="0.25">
      <c r="B4" s="25" t="s">
        <v>19</v>
      </c>
      <c r="C4" s="294">
        <v>2999</v>
      </c>
      <c r="D4" s="295"/>
      <c r="E4" s="295"/>
      <c r="F4" s="295"/>
      <c r="G4" s="296" t="s">
        <v>18</v>
      </c>
      <c r="H4" s="297"/>
      <c r="I4" s="155">
        <v>4.8</v>
      </c>
    </row>
    <row r="5" spans="2:14" ht="15.75" thickBot="1" x14ac:dyDescent="0.3">
      <c r="B5" s="24" t="s">
        <v>17</v>
      </c>
      <c r="C5" s="298" t="s">
        <v>117</v>
      </c>
      <c r="D5" s="299"/>
      <c r="E5" s="299"/>
      <c r="F5" s="299"/>
      <c r="G5" s="300" t="s">
        <v>16</v>
      </c>
      <c r="H5" s="301"/>
      <c r="I5" s="156">
        <v>5.2</v>
      </c>
    </row>
    <row r="6" spans="2:14" ht="15.75" thickBot="1" x14ac:dyDescent="0.3">
      <c r="B6" s="23" t="s">
        <v>15</v>
      </c>
      <c r="C6" s="302" t="s">
        <v>159</v>
      </c>
      <c r="D6" s="303"/>
      <c r="E6" s="303"/>
      <c r="F6" s="304"/>
      <c r="G6" s="332" t="s">
        <v>160</v>
      </c>
      <c r="H6" s="333"/>
      <c r="I6" s="334"/>
    </row>
    <row r="7" spans="2:14" x14ac:dyDescent="0.25">
      <c r="B7" s="12" t="s">
        <v>4</v>
      </c>
      <c r="C7" s="22">
        <v>4.0999999999999996</v>
      </c>
      <c r="D7" s="154">
        <v>0.5</v>
      </c>
      <c r="E7" s="22">
        <v>0.1</v>
      </c>
      <c r="F7" s="158">
        <v>0.1</v>
      </c>
      <c r="G7" s="337">
        <v>5.2</v>
      </c>
      <c r="H7" s="343"/>
      <c r="I7" s="344"/>
    </row>
    <row r="8" spans="2:14" ht="15" customHeight="1" thickBot="1" x14ac:dyDescent="0.3">
      <c r="B8" s="8" t="s">
        <v>12</v>
      </c>
      <c r="C8" s="15" t="s">
        <v>10</v>
      </c>
      <c r="D8" s="157" t="s">
        <v>11</v>
      </c>
      <c r="E8" s="15" t="s">
        <v>10</v>
      </c>
      <c r="F8" s="167" t="s">
        <v>11</v>
      </c>
      <c r="G8" s="341" t="s">
        <v>10</v>
      </c>
      <c r="H8" s="345"/>
      <c r="I8" s="346"/>
    </row>
    <row r="9" spans="2:14" x14ac:dyDescent="0.25">
      <c r="B9" s="12" t="s">
        <v>4</v>
      </c>
      <c r="C9" s="337">
        <v>4.5999999999999996</v>
      </c>
      <c r="D9" s="338"/>
      <c r="E9" s="348">
        <v>0.2</v>
      </c>
      <c r="F9" s="349"/>
      <c r="G9" s="337">
        <v>5.2</v>
      </c>
      <c r="H9" s="343"/>
      <c r="I9" s="344"/>
    </row>
    <row r="10" spans="2:14" ht="15.75" thickBot="1" x14ac:dyDescent="0.3">
      <c r="B10" s="8" t="s">
        <v>9</v>
      </c>
      <c r="C10" s="341" t="s">
        <v>118</v>
      </c>
      <c r="D10" s="342"/>
      <c r="E10" s="350" t="s">
        <v>119</v>
      </c>
      <c r="F10" s="308"/>
      <c r="G10" s="341" t="s">
        <v>118</v>
      </c>
      <c r="H10" s="345"/>
      <c r="I10" s="346"/>
    </row>
    <row r="11" spans="2:14" x14ac:dyDescent="0.25">
      <c r="B11" s="12" t="s">
        <v>4</v>
      </c>
      <c r="C11" s="337">
        <v>4.8</v>
      </c>
      <c r="D11" s="343"/>
      <c r="E11" s="343"/>
      <c r="F11" s="347"/>
      <c r="G11" s="337">
        <v>5.2</v>
      </c>
      <c r="H11" s="343"/>
      <c r="I11" s="344"/>
    </row>
    <row r="12" spans="2:14" ht="15.75" thickBot="1" x14ac:dyDescent="0.3">
      <c r="B12" s="16" t="s">
        <v>8</v>
      </c>
      <c r="C12" s="306" t="s">
        <v>7</v>
      </c>
      <c r="D12" s="307"/>
      <c r="E12" s="307"/>
      <c r="F12" s="308"/>
      <c r="G12" s="341" t="s">
        <v>7</v>
      </c>
      <c r="H12" s="345"/>
      <c r="I12" s="346"/>
    </row>
    <row r="13" spans="2:14" x14ac:dyDescent="0.25">
      <c r="B13" s="12" t="s">
        <v>4</v>
      </c>
      <c r="C13" s="337">
        <v>2.6</v>
      </c>
      <c r="D13" s="338"/>
      <c r="E13" s="351">
        <v>2.1</v>
      </c>
      <c r="F13" s="347"/>
      <c r="G13" s="22">
        <v>4.7</v>
      </c>
      <c r="H13" s="21">
        <v>0.3</v>
      </c>
      <c r="I13" s="140">
        <v>0.2</v>
      </c>
    </row>
    <row r="14" spans="2:14" x14ac:dyDescent="0.25">
      <c r="B14" s="8" t="s">
        <v>6</v>
      </c>
      <c r="C14" s="287">
        <v>173</v>
      </c>
      <c r="D14" s="289"/>
      <c r="E14" s="354">
        <v>113</v>
      </c>
      <c r="F14" s="355"/>
      <c r="G14" s="7">
        <v>313</v>
      </c>
      <c r="H14" s="5">
        <v>153</v>
      </c>
      <c r="I14" s="4">
        <v>89</v>
      </c>
    </row>
    <row r="15" spans="2:14" s="2" customFormat="1" x14ac:dyDescent="0.25">
      <c r="B15" s="70" t="s">
        <v>21</v>
      </c>
      <c r="C15" s="339" t="s">
        <v>120</v>
      </c>
      <c r="D15" s="340"/>
      <c r="E15" s="352" t="s">
        <v>121</v>
      </c>
      <c r="F15" s="353"/>
      <c r="G15" s="63" t="s">
        <v>125</v>
      </c>
      <c r="H15" s="65" t="s">
        <v>136</v>
      </c>
      <c r="I15" s="62" t="s">
        <v>137</v>
      </c>
      <c r="K15"/>
      <c r="L15"/>
      <c r="M15"/>
      <c r="N15" s="79"/>
    </row>
    <row r="16" spans="2:14" ht="15.75" thickBot="1" x14ac:dyDescent="0.3">
      <c r="B16" s="16" t="s">
        <v>5</v>
      </c>
      <c r="C16" s="341">
        <v>30.1</v>
      </c>
      <c r="D16" s="342"/>
      <c r="E16" s="356">
        <v>20</v>
      </c>
      <c r="F16" s="357"/>
      <c r="G16" s="15">
        <v>40.5</v>
      </c>
      <c r="H16" s="14">
        <v>28.7</v>
      </c>
      <c r="I16" s="13">
        <v>21.6</v>
      </c>
      <c r="L16" s="103"/>
      <c r="M16" s="103"/>
    </row>
    <row r="17" spans="2:9" x14ac:dyDescent="0.25">
      <c r="B17" s="12" t="s">
        <v>4</v>
      </c>
      <c r="C17" s="337">
        <v>2.6</v>
      </c>
      <c r="D17" s="338"/>
      <c r="E17" s="351">
        <v>2.1</v>
      </c>
      <c r="F17" s="347"/>
      <c r="G17" s="11">
        <v>4.7</v>
      </c>
      <c r="H17" s="10">
        <v>0.3</v>
      </c>
      <c r="I17" s="9">
        <v>0.2</v>
      </c>
    </row>
    <row r="18" spans="2:9" s="2" customFormat="1" x14ac:dyDescent="0.25">
      <c r="B18" s="77" t="s">
        <v>3</v>
      </c>
      <c r="C18" s="335">
        <v>9</v>
      </c>
      <c r="D18" s="336"/>
      <c r="E18" s="352">
        <v>8</v>
      </c>
      <c r="F18" s="353"/>
      <c r="G18" s="58">
        <v>14</v>
      </c>
      <c r="H18" s="60">
        <v>8</v>
      </c>
      <c r="I18" s="104">
        <v>4</v>
      </c>
    </row>
    <row r="19" spans="2:9" x14ac:dyDescent="0.25">
      <c r="B19" s="6" t="s">
        <v>2</v>
      </c>
      <c r="C19" s="287" t="s">
        <v>73</v>
      </c>
      <c r="D19" s="288"/>
      <c r="E19" s="288"/>
      <c r="F19" s="289"/>
      <c r="G19" s="287" t="s">
        <v>22</v>
      </c>
      <c r="H19" s="288"/>
      <c r="I19" s="290"/>
    </row>
    <row r="20" spans="2:9" s="2" customFormat="1" ht="15.75" thickBot="1" x14ac:dyDescent="0.3">
      <c r="B20" s="3" t="s">
        <v>1</v>
      </c>
      <c r="C20" s="309" t="s">
        <v>22</v>
      </c>
      <c r="D20" s="310"/>
      <c r="E20" s="310"/>
      <c r="F20" s="311"/>
      <c r="G20" s="309" t="s">
        <v>22</v>
      </c>
      <c r="H20" s="310"/>
      <c r="I20" s="312"/>
    </row>
    <row r="21" spans="2:9" ht="15" customHeight="1" x14ac:dyDescent="0.25">
      <c r="B21" s="193" t="s">
        <v>178</v>
      </c>
      <c r="C21" s="194"/>
      <c r="D21" s="194"/>
      <c r="E21" s="194"/>
      <c r="F21" s="194"/>
      <c r="G21" s="194"/>
      <c r="H21" s="194"/>
      <c r="I21" s="195"/>
    </row>
    <row r="22" spans="2:9" x14ac:dyDescent="0.25">
      <c r="B22" s="203" t="s">
        <v>163</v>
      </c>
      <c r="C22" s="204"/>
      <c r="D22" s="204"/>
      <c r="E22" s="204"/>
      <c r="F22" s="204"/>
      <c r="G22" s="204"/>
      <c r="H22" s="204"/>
      <c r="I22" s="205"/>
    </row>
    <row r="23" spans="2:9" x14ac:dyDescent="0.25">
      <c r="B23" s="206" t="s">
        <v>164</v>
      </c>
      <c r="C23" s="207"/>
      <c r="D23" s="208"/>
      <c r="E23" s="208"/>
      <c r="F23" s="208"/>
      <c r="G23" s="208"/>
      <c r="H23" s="208"/>
      <c r="I23" s="209"/>
    </row>
    <row r="24" spans="2:9" x14ac:dyDescent="0.25">
      <c r="B24" s="206" t="s">
        <v>166</v>
      </c>
      <c r="C24" s="210"/>
      <c r="D24" s="208"/>
      <c r="E24" s="208"/>
      <c r="F24" s="208"/>
      <c r="G24" s="208"/>
      <c r="H24" s="208"/>
      <c r="I24" s="209"/>
    </row>
    <row r="25" spans="2:9" x14ac:dyDescent="0.25">
      <c r="B25" s="211" t="s">
        <v>167</v>
      </c>
      <c r="C25" s="207"/>
      <c r="D25" s="207"/>
      <c r="E25" s="207"/>
      <c r="F25" s="207"/>
      <c r="G25" s="207"/>
      <c r="H25" s="207"/>
      <c r="I25" s="212"/>
    </row>
    <row r="26" spans="2:9" ht="15.75" thickBot="1" x14ac:dyDescent="0.3">
      <c r="B26" s="213"/>
      <c r="C26" s="214"/>
      <c r="D26" s="214"/>
      <c r="E26" s="214"/>
      <c r="F26" s="214"/>
      <c r="G26" s="214"/>
      <c r="H26" s="214"/>
      <c r="I26" s="215"/>
    </row>
    <row r="29" spans="2:9" ht="15" customHeight="1" thickBot="1" x14ac:dyDescent="0.3"/>
    <row r="30" spans="2:9" x14ac:dyDescent="0.25">
      <c r="B30" s="216" t="s">
        <v>179</v>
      </c>
      <c r="C30" s="217"/>
      <c r="D30" s="217"/>
      <c r="E30" s="217"/>
      <c r="F30" s="217"/>
      <c r="G30" s="217"/>
      <c r="H30" s="217"/>
      <c r="I30" s="218"/>
    </row>
    <row r="31" spans="2:9" x14ac:dyDescent="0.25">
      <c r="B31" s="197"/>
      <c r="C31" s="198"/>
      <c r="D31" s="198"/>
      <c r="E31" s="198"/>
      <c r="F31" s="198"/>
      <c r="G31" s="198"/>
      <c r="H31" s="198"/>
      <c r="I31" s="199"/>
    </row>
    <row r="32" spans="2:9" ht="15" customHeight="1" x14ac:dyDescent="0.25">
      <c r="B32" s="197"/>
      <c r="C32" s="198"/>
      <c r="D32" s="198"/>
      <c r="E32" s="198"/>
      <c r="F32" s="198"/>
      <c r="G32" s="198"/>
      <c r="H32" s="198"/>
      <c r="I32" s="199"/>
    </row>
    <row r="33" spans="2:9" ht="15.75" thickBot="1" x14ac:dyDescent="0.3">
      <c r="B33" s="200"/>
      <c r="C33" s="201"/>
      <c r="D33" s="201"/>
      <c r="E33" s="201"/>
      <c r="F33" s="201"/>
      <c r="G33" s="201"/>
      <c r="H33" s="201"/>
      <c r="I33" s="202"/>
    </row>
    <row r="34" spans="2:9" x14ac:dyDescent="0.25">
      <c r="B34" s="219" t="s">
        <v>180</v>
      </c>
      <c r="C34" s="220"/>
      <c r="D34" s="220"/>
      <c r="E34" s="220"/>
      <c r="F34" s="220"/>
      <c r="G34" s="220"/>
      <c r="H34" s="220"/>
      <c r="I34" s="221"/>
    </row>
    <row r="35" spans="2:9" x14ac:dyDescent="0.25">
      <c r="B35" s="197"/>
      <c r="C35" s="198"/>
      <c r="D35" s="198"/>
      <c r="E35" s="198"/>
      <c r="F35" s="198"/>
      <c r="G35" s="198"/>
      <c r="H35" s="198"/>
      <c r="I35" s="199"/>
    </row>
    <row r="36" spans="2:9" x14ac:dyDescent="0.25">
      <c r="B36" s="197"/>
      <c r="C36" s="198"/>
      <c r="D36" s="198"/>
      <c r="E36" s="198"/>
      <c r="F36" s="198"/>
      <c r="G36" s="198"/>
      <c r="H36" s="198"/>
      <c r="I36" s="199"/>
    </row>
    <row r="37" spans="2:9" ht="15.75" thickBot="1" x14ac:dyDescent="0.3">
      <c r="B37" s="200"/>
      <c r="C37" s="201"/>
      <c r="D37" s="201"/>
      <c r="E37" s="201"/>
      <c r="F37" s="201"/>
      <c r="G37" s="201"/>
      <c r="H37" s="201"/>
      <c r="I37" s="202"/>
    </row>
    <row r="40" spans="2:9" x14ac:dyDescent="0.25">
      <c r="B40" s="1"/>
    </row>
  </sheetData>
  <mergeCells count="35">
    <mergeCell ref="E13:F13"/>
    <mergeCell ref="C12:F12"/>
    <mergeCell ref="E17:F17"/>
    <mergeCell ref="E18:F18"/>
    <mergeCell ref="E14:F14"/>
    <mergeCell ref="E15:F15"/>
    <mergeCell ref="E16:F16"/>
    <mergeCell ref="C11:F11"/>
    <mergeCell ref="C9:D9"/>
    <mergeCell ref="C10:D10"/>
    <mergeCell ref="G11:I11"/>
    <mergeCell ref="G12:I12"/>
    <mergeCell ref="E9:F9"/>
    <mergeCell ref="E10:F10"/>
    <mergeCell ref="C19:F19"/>
    <mergeCell ref="G19:I19"/>
    <mergeCell ref="C20:F20"/>
    <mergeCell ref="G20:I20"/>
    <mergeCell ref="C6:F6"/>
    <mergeCell ref="G6:I6"/>
    <mergeCell ref="C18:D18"/>
    <mergeCell ref="C13:D13"/>
    <mergeCell ref="C14:D14"/>
    <mergeCell ref="C15:D15"/>
    <mergeCell ref="C16:D16"/>
    <mergeCell ref="C17:D17"/>
    <mergeCell ref="G7:I7"/>
    <mergeCell ref="G8:I8"/>
    <mergeCell ref="G9:I9"/>
    <mergeCell ref="G10:I10"/>
    <mergeCell ref="B2:I2"/>
    <mergeCell ref="C4:F4"/>
    <mergeCell ref="G4:H4"/>
    <mergeCell ref="C5:F5"/>
    <mergeCell ref="G5:H5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6"/>
  <sheetViews>
    <sheetView zoomScale="80" zoomScaleNormal="80" workbookViewId="0">
      <selection activeCell="B37" sqref="B37"/>
    </sheetView>
  </sheetViews>
  <sheetFormatPr defaultRowHeight="15" x14ac:dyDescent="0.25"/>
  <cols>
    <col min="2" max="2" width="20.5703125" customWidth="1"/>
    <col min="3" max="5" width="12.7109375" customWidth="1"/>
    <col min="6" max="7" width="14" customWidth="1"/>
    <col min="8" max="8" width="12.7109375" customWidth="1"/>
    <col min="9" max="9" width="14.28515625" customWidth="1"/>
    <col min="12" max="13" width="11.28515625" bestFit="1" customWidth="1"/>
    <col min="14" max="14" width="11" bestFit="1" customWidth="1"/>
    <col min="18" max="20" width="9.140625" customWidth="1"/>
  </cols>
  <sheetData>
    <row r="1" spans="2:14" ht="15.75" thickBot="1" x14ac:dyDescent="0.3"/>
    <row r="2" spans="2:14" ht="19.5" thickBot="1" x14ac:dyDescent="0.35">
      <c r="B2" s="329" t="s">
        <v>201</v>
      </c>
      <c r="C2" s="330"/>
      <c r="D2" s="330"/>
      <c r="E2" s="330"/>
      <c r="F2" s="330"/>
      <c r="G2" s="330"/>
      <c r="H2" s="330"/>
      <c r="I2" s="331"/>
      <c r="K2" s="1" t="s">
        <v>0</v>
      </c>
    </row>
    <row r="3" spans="2:14" ht="15.75" thickBot="1" x14ac:dyDescent="0.3"/>
    <row r="4" spans="2:14" x14ac:dyDescent="0.25">
      <c r="B4" s="25" t="s">
        <v>19</v>
      </c>
      <c r="C4" s="365">
        <v>3001</v>
      </c>
      <c r="D4" s="366"/>
      <c r="E4" s="366"/>
      <c r="F4" s="296" t="s">
        <v>18</v>
      </c>
      <c r="G4" s="297"/>
      <c r="H4" s="367">
        <v>2.6</v>
      </c>
      <c r="I4" s="368"/>
    </row>
    <row r="5" spans="2:14" ht="15.75" thickBot="1" x14ac:dyDescent="0.3">
      <c r="B5" s="24" t="s">
        <v>17</v>
      </c>
      <c r="C5" s="298" t="s">
        <v>117</v>
      </c>
      <c r="D5" s="299"/>
      <c r="E5" s="299"/>
      <c r="F5" s="300" t="s">
        <v>16</v>
      </c>
      <c r="G5" s="301"/>
      <c r="H5" s="369">
        <f>1.3+1.6</f>
        <v>2.9000000000000004</v>
      </c>
      <c r="I5" s="370"/>
    </row>
    <row r="6" spans="2:14" s="2" customFormat="1" ht="30" customHeight="1" thickBot="1" x14ac:dyDescent="0.3">
      <c r="B6" s="173" t="s">
        <v>15</v>
      </c>
      <c r="C6" s="361" t="s">
        <v>159</v>
      </c>
      <c r="D6" s="362"/>
      <c r="E6" s="362"/>
      <c r="F6" s="358" t="s">
        <v>161</v>
      </c>
      <c r="G6" s="359"/>
      <c r="H6" s="358" t="s">
        <v>162</v>
      </c>
      <c r="I6" s="360"/>
    </row>
    <row r="7" spans="2:14" x14ac:dyDescent="0.25">
      <c r="B7" s="12" t="s">
        <v>4</v>
      </c>
      <c r="C7" s="22">
        <v>1.1000000000000001</v>
      </c>
      <c r="D7" s="154">
        <v>0.8</v>
      </c>
      <c r="E7" s="163">
        <v>0.7</v>
      </c>
      <c r="F7" s="22">
        <v>0.9</v>
      </c>
      <c r="G7" s="41">
        <v>0.7</v>
      </c>
      <c r="H7" s="337">
        <v>1.3</v>
      </c>
      <c r="I7" s="344"/>
    </row>
    <row r="8" spans="2:14" ht="15" customHeight="1" thickBot="1" x14ac:dyDescent="0.3">
      <c r="B8" s="8" t="s">
        <v>12</v>
      </c>
      <c r="C8" s="7" t="s">
        <v>10</v>
      </c>
      <c r="D8" s="157" t="s">
        <v>11</v>
      </c>
      <c r="E8" s="160" t="s">
        <v>11</v>
      </c>
      <c r="F8" s="7" t="s">
        <v>10</v>
      </c>
      <c r="G8" s="275" t="s">
        <v>11</v>
      </c>
      <c r="H8" s="341" t="s">
        <v>11</v>
      </c>
      <c r="I8" s="346"/>
    </row>
    <row r="9" spans="2:14" x14ac:dyDescent="0.25">
      <c r="B9" s="12" t="s">
        <v>4</v>
      </c>
      <c r="C9" s="337">
        <v>1.9</v>
      </c>
      <c r="D9" s="347"/>
      <c r="E9" s="163">
        <v>0.7</v>
      </c>
      <c r="F9" s="337">
        <v>1.6</v>
      </c>
      <c r="G9" s="347"/>
      <c r="H9" s="337">
        <v>1.3</v>
      </c>
      <c r="I9" s="344"/>
    </row>
    <row r="10" spans="2:14" ht="15.75" thickBot="1" x14ac:dyDescent="0.3">
      <c r="B10" s="8" t="s">
        <v>9</v>
      </c>
      <c r="C10" s="341" t="s">
        <v>118</v>
      </c>
      <c r="D10" s="364"/>
      <c r="E10" s="160" t="s">
        <v>119</v>
      </c>
      <c r="F10" s="341" t="s">
        <v>118</v>
      </c>
      <c r="G10" s="364"/>
      <c r="H10" s="341" t="s">
        <v>119</v>
      </c>
      <c r="I10" s="346"/>
    </row>
    <row r="11" spans="2:14" x14ac:dyDescent="0.25">
      <c r="B11" s="12" t="s">
        <v>4</v>
      </c>
      <c r="C11" s="337">
        <v>2.6</v>
      </c>
      <c r="D11" s="343"/>
      <c r="E11" s="343"/>
      <c r="F11" s="337">
        <v>1.6</v>
      </c>
      <c r="G11" s="347"/>
      <c r="H11" s="337">
        <v>1.3</v>
      </c>
      <c r="I11" s="344"/>
    </row>
    <row r="12" spans="2:14" ht="15.75" thickBot="1" x14ac:dyDescent="0.3">
      <c r="B12" s="16" t="s">
        <v>8</v>
      </c>
      <c r="C12" s="341" t="s">
        <v>7</v>
      </c>
      <c r="D12" s="345"/>
      <c r="E12" s="345"/>
      <c r="F12" s="306" t="s">
        <v>7</v>
      </c>
      <c r="G12" s="308"/>
      <c r="H12" s="306" t="s">
        <v>132</v>
      </c>
      <c r="I12" s="363"/>
    </row>
    <row r="13" spans="2:14" x14ac:dyDescent="0.25">
      <c r="B13" s="12" t="s">
        <v>4</v>
      </c>
      <c r="C13" s="22">
        <v>1.6</v>
      </c>
      <c r="D13" s="143">
        <v>0.6</v>
      </c>
      <c r="E13" s="164">
        <v>0.4</v>
      </c>
      <c r="F13" s="22">
        <v>1.1000000000000001</v>
      </c>
      <c r="G13" s="41">
        <v>0.5</v>
      </c>
      <c r="H13" s="22">
        <v>0.7</v>
      </c>
      <c r="I13" s="262">
        <v>0.6</v>
      </c>
    </row>
    <row r="14" spans="2:14" x14ac:dyDescent="0.25">
      <c r="B14" s="8" t="s">
        <v>6</v>
      </c>
      <c r="C14" s="7">
        <v>173</v>
      </c>
      <c r="D14" s="142">
        <v>113</v>
      </c>
      <c r="E14" s="166">
        <v>113</v>
      </c>
      <c r="F14" s="7">
        <v>313</v>
      </c>
      <c r="G14" s="275">
        <v>253</v>
      </c>
      <c r="H14" s="259">
        <v>201</v>
      </c>
      <c r="I14" s="4">
        <v>266</v>
      </c>
    </row>
    <row r="15" spans="2:14" s="2" customFormat="1" x14ac:dyDescent="0.25">
      <c r="B15" s="70" t="s">
        <v>21</v>
      </c>
      <c r="C15" s="18" t="s">
        <v>120</v>
      </c>
      <c r="D15" s="151" t="s">
        <v>121</v>
      </c>
      <c r="E15" s="166" t="s">
        <v>122</v>
      </c>
      <c r="F15" s="63" t="s">
        <v>125</v>
      </c>
      <c r="G15" s="276" t="s">
        <v>139</v>
      </c>
      <c r="H15" s="264" t="s">
        <v>130</v>
      </c>
      <c r="I15" s="62" t="s">
        <v>127</v>
      </c>
      <c r="K15"/>
      <c r="L15"/>
      <c r="M15"/>
      <c r="N15" s="79"/>
    </row>
    <row r="16" spans="2:14" ht="15.75" thickBot="1" x14ac:dyDescent="0.3">
      <c r="B16" s="16" t="s">
        <v>5</v>
      </c>
      <c r="C16" s="15">
        <v>30.1</v>
      </c>
      <c r="D16" s="144">
        <v>20</v>
      </c>
      <c r="E16" s="165">
        <v>22</v>
      </c>
      <c r="F16" s="15">
        <v>43.4</v>
      </c>
      <c r="G16" s="159">
        <v>31.5</v>
      </c>
      <c r="H16" s="261">
        <v>32.1</v>
      </c>
      <c r="I16" s="13">
        <v>28.8</v>
      </c>
      <c r="L16" s="103"/>
      <c r="M16" s="103"/>
    </row>
    <row r="17" spans="2:9" x14ac:dyDescent="0.25">
      <c r="B17" s="12" t="s">
        <v>4</v>
      </c>
      <c r="C17" s="337">
        <v>2</v>
      </c>
      <c r="D17" s="338"/>
      <c r="E17" s="188">
        <v>0.6</v>
      </c>
      <c r="F17" s="22">
        <v>1.1000000000000001</v>
      </c>
      <c r="G17" s="41">
        <v>0.5</v>
      </c>
      <c r="H17" s="260">
        <v>0.7</v>
      </c>
      <c r="I17" s="20">
        <v>0.6</v>
      </c>
    </row>
    <row r="18" spans="2:9" s="2" customFormat="1" x14ac:dyDescent="0.25">
      <c r="B18" s="77" t="s">
        <v>3</v>
      </c>
      <c r="C18" s="287">
        <v>9</v>
      </c>
      <c r="D18" s="289"/>
      <c r="E18" s="172">
        <v>8</v>
      </c>
      <c r="F18" s="58">
        <v>14</v>
      </c>
      <c r="G18" s="61">
        <v>13</v>
      </c>
      <c r="H18" s="263">
        <v>17</v>
      </c>
      <c r="I18" s="104">
        <v>20</v>
      </c>
    </row>
    <row r="19" spans="2:9" x14ac:dyDescent="0.25">
      <c r="B19" s="6" t="s">
        <v>2</v>
      </c>
      <c r="C19" s="287" t="s">
        <v>123</v>
      </c>
      <c r="D19" s="288"/>
      <c r="E19" s="288"/>
      <c r="F19" s="287" t="s">
        <v>22</v>
      </c>
      <c r="G19" s="355"/>
      <c r="H19" s="287" t="s">
        <v>138</v>
      </c>
      <c r="I19" s="290"/>
    </row>
    <row r="20" spans="2:9" s="2" customFormat="1" ht="30" customHeight="1" thickBot="1" x14ac:dyDescent="0.3">
      <c r="B20" s="3" t="s">
        <v>1</v>
      </c>
      <c r="C20" s="309" t="s">
        <v>22</v>
      </c>
      <c r="D20" s="310"/>
      <c r="E20" s="310"/>
      <c r="F20" s="309" t="s">
        <v>22</v>
      </c>
      <c r="G20" s="371"/>
      <c r="H20" s="309" t="s">
        <v>22</v>
      </c>
      <c r="I20" s="312"/>
    </row>
    <row r="21" spans="2:9" x14ac:dyDescent="0.25">
      <c r="B21" s="237" t="s">
        <v>176</v>
      </c>
      <c r="C21" s="238"/>
      <c r="D21" s="238"/>
      <c r="E21" s="238"/>
      <c r="F21" s="238"/>
      <c r="G21" s="238"/>
      <c r="H21" s="238"/>
      <c r="I21" s="239"/>
    </row>
    <row r="22" spans="2:9" x14ac:dyDescent="0.25">
      <c r="B22" s="203" t="s">
        <v>168</v>
      </c>
      <c r="C22" s="226"/>
      <c r="D22" s="226"/>
      <c r="E22" s="226"/>
      <c r="F22" s="226"/>
      <c r="G22" s="226"/>
      <c r="H22" s="226"/>
      <c r="I22" s="230"/>
    </row>
    <row r="23" spans="2:9" x14ac:dyDescent="0.25">
      <c r="B23" s="211" t="s">
        <v>169</v>
      </c>
      <c r="C23" s="210"/>
      <c r="D23" s="210"/>
      <c r="E23" s="210"/>
      <c r="F23" s="210"/>
      <c r="G23" s="210"/>
      <c r="H23" s="210"/>
      <c r="I23" s="231"/>
    </row>
    <row r="24" spans="2:9" x14ac:dyDescent="0.25">
      <c r="B24" s="211"/>
      <c r="C24" s="227"/>
      <c r="D24" s="227"/>
      <c r="E24" s="227"/>
      <c r="F24" s="227"/>
      <c r="G24" s="227"/>
      <c r="H24" s="227"/>
      <c r="I24" s="232"/>
    </row>
    <row r="25" spans="2:9" ht="15" customHeight="1" x14ac:dyDescent="0.25">
      <c r="B25" s="240" t="s">
        <v>177</v>
      </c>
      <c r="C25" s="241"/>
      <c r="D25" s="241"/>
      <c r="E25" s="241"/>
      <c r="F25" s="241"/>
      <c r="G25" s="241"/>
      <c r="H25" s="241"/>
      <c r="I25" s="242"/>
    </row>
    <row r="26" spans="2:9" x14ac:dyDescent="0.25">
      <c r="B26" s="206" t="s">
        <v>170</v>
      </c>
      <c r="C26" s="207"/>
      <c r="D26" s="207"/>
      <c r="E26" s="207"/>
      <c r="F26" s="207"/>
      <c r="G26" s="207"/>
      <c r="H26" s="207"/>
      <c r="I26" s="212"/>
    </row>
    <row r="27" spans="2:9" x14ac:dyDescent="0.25">
      <c r="B27" s="211" t="s">
        <v>172</v>
      </c>
      <c r="C27" s="207"/>
      <c r="D27" s="207"/>
      <c r="E27" s="207"/>
      <c r="F27" s="207"/>
      <c r="G27" s="207"/>
      <c r="H27" s="207"/>
      <c r="I27" s="212"/>
    </row>
    <row r="28" spans="2:9" ht="15" customHeight="1" x14ac:dyDescent="0.25">
      <c r="B28" s="211" t="s">
        <v>171</v>
      </c>
      <c r="C28" s="207"/>
      <c r="D28" s="207"/>
      <c r="E28" s="207"/>
      <c r="F28" s="207"/>
      <c r="G28" s="207"/>
      <c r="H28" s="207"/>
      <c r="I28" s="212"/>
    </row>
    <row r="29" spans="2:9" x14ac:dyDescent="0.25">
      <c r="B29" s="211"/>
      <c r="C29" s="207"/>
      <c r="D29" s="207"/>
      <c r="E29" s="207"/>
      <c r="F29" s="207"/>
      <c r="G29" s="207"/>
      <c r="H29" s="207"/>
      <c r="I29" s="212"/>
    </row>
    <row r="30" spans="2:9" x14ac:dyDescent="0.25">
      <c r="B30" s="243" t="s">
        <v>28</v>
      </c>
      <c r="C30" s="241"/>
      <c r="D30" s="241"/>
      <c r="E30" s="241"/>
      <c r="F30" s="241"/>
      <c r="G30" s="241"/>
      <c r="H30" s="241"/>
      <c r="I30" s="242"/>
    </row>
    <row r="31" spans="2:9" x14ac:dyDescent="0.25">
      <c r="B31" s="211" t="s">
        <v>207</v>
      </c>
      <c r="C31" s="207"/>
      <c r="D31" s="207"/>
      <c r="E31" s="207"/>
      <c r="F31" s="207"/>
      <c r="G31" s="207"/>
      <c r="H31" s="207"/>
      <c r="I31" s="212"/>
    </row>
    <row r="32" spans="2:9" ht="15.75" thickBot="1" x14ac:dyDescent="0.3">
      <c r="B32" s="213" t="s">
        <v>173</v>
      </c>
      <c r="C32" s="214"/>
      <c r="D32" s="214"/>
      <c r="E32" s="214"/>
      <c r="F32" s="214"/>
      <c r="G32" s="214"/>
      <c r="H32" s="214"/>
      <c r="I32" s="215"/>
    </row>
    <row r="35" spans="2:9" ht="15.75" thickBot="1" x14ac:dyDescent="0.3"/>
    <row r="36" spans="2:9" x14ac:dyDescent="0.25">
      <c r="B36" s="222" t="s">
        <v>179</v>
      </c>
      <c r="C36" s="223"/>
      <c r="D36" s="223"/>
      <c r="E36" s="223"/>
      <c r="F36" s="223"/>
      <c r="G36" s="223"/>
      <c r="H36" s="223"/>
      <c r="I36" s="224"/>
    </row>
    <row r="37" spans="2:9" x14ac:dyDescent="0.25">
      <c r="B37" s="244"/>
      <c r="C37" s="245"/>
      <c r="D37" s="245"/>
      <c r="E37" s="245"/>
      <c r="F37" s="245"/>
      <c r="G37" s="245"/>
      <c r="H37" s="245"/>
      <c r="I37" s="246"/>
    </row>
    <row r="38" spans="2:9" x14ac:dyDescent="0.25">
      <c r="B38" s="244"/>
      <c r="C38" s="245"/>
      <c r="D38" s="245"/>
      <c r="E38" s="245"/>
      <c r="F38" s="245"/>
      <c r="G38" s="245"/>
      <c r="H38" s="245"/>
      <c r="I38" s="246"/>
    </row>
    <row r="39" spans="2:9" ht="15.75" thickBot="1" x14ac:dyDescent="0.3">
      <c r="B39" s="247"/>
      <c r="C39" s="248"/>
      <c r="D39" s="248"/>
      <c r="E39" s="248"/>
      <c r="F39" s="248"/>
      <c r="G39" s="248"/>
      <c r="H39" s="248"/>
      <c r="I39" s="249"/>
    </row>
    <row r="40" spans="2:9" x14ac:dyDescent="0.25">
      <c r="B40" s="216" t="s">
        <v>181</v>
      </c>
      <c r="C40" s="217"/>
      <c r="D40" s="217"/>
      <c r="E40" s="217"/>
      <c r="F40" s="217"/>
      <c r="G40" s="217"/>
      <c r="H40" s="217"/>
      <c r="I40" s="218"/>
    </row>
    <row r="41" spans="2:9" x14ac:dyDescent="0.25">
      <c r="B41" s="244"/>
      <c r="C41" s="245"/>
      <c r="D41" s="245"/>
      <c r="E41" s="245"/>
      <c r="F41" s="245"/>
      <c r="G41" s="245"/>
      <c r="H41" s="245"/>
      <c r="I41" s="246"/>
    </row>
    <row r="42" spans="2:9" x14ac:dyDescent="0.25">
      <c r="B42" s="244"/>
      <c r="C42" s="245"/>
      <c r="D42" s="245"/>
      <c r="E42" s="245"/>
      <c r="F42" s="245"/>
      <c r="G42" s="245"/>
      <c r="H42" s="245"/>
      <c r="I42" s="246"/>
    </row>
    <row r="43" spans="2:9" ht="15.75" thickBot="1" x14ac:dyDescent="0.3">
      <c r="B43" s="247"/>
      <c r="C43" s="248"/>
      <c r="D43" s="248"/>
      <c r="E43" s="248"/>
      <c r="F43" s="248"/>
      <c r="G43" s="248"/>
      <c r="H43" s="248"/>
      <c r="I43" s="249"/>
    </row>
    <row r="46" spans="2:9" x14ac:dyDescent="0.25">
      <c r="B46" s="1"/>
    </row>
  </sheetData>
  <mergeCells count="32">
    <mergeCell ref="F19:G19"/>
    <mergeCell ref="F20:G20"/>
    <mergeCell ref="H19:I19"/>
    <mergeCell ref="H20:I20"/>
    <mergeCell ref="F10:G10"/>
    <mergeCell ref="F11:G11"/>
    <mergeCell ref="F12:G12"/>
    <mergeCell ref="B2:I2"/>
    <mergeCell ref="C4:E4"/>
    <mergeCell ref="F4:G4"/>
    <mergeCell ref="H4:I4"/>
    <mergeCell ref="C5:E5"/>
    <mergeCell ref="F5:G5"/>
    <mergeCell ref="H5:I5"/>
    <mergeCell ref="C19:E19"/>
    <mergeCell ref="C20:E20"/>
    <mergeCell ref="C9:D9"/>
    <mergeCell ref="C10:D10"/>
    <mergeCell ref="C11:E11"/>
    <mergeCell ref="C12:E12"/>
    <mergeCell ref="C17:D17"/>
    <mergeCell ref="F6:G6"/>
    <mergeCell ref="H6:I6"/>
    <mergeCell ref="C18:D18"/>
    <mergeCell ref="H10:I10"/>
    <mergeCell ref="H9:I9"/>
    <mergeCell ref="C6:E6"/>
    <mergeCell ref="H7:I7"/>
    <mergeCell ref="H8:I8"/>
    <mergeCell ref="H11:I11"/>
    <mergeCell ref="H12:I12"/>
    <mergeCell ref="F9:G9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zoomScale="80" zoomScaleNormal="80" workbookViewId="0">
      <selection activeCell="I14" sqref="I14"/>
    </sheetView>
  </sheetViews>
  <sheetFormatPr defaultRowHeight="15" x14ac:dyDescent="0.25"/>
  <cols>
    <col min="2" max="2" width="20.5703125" customWidth="1"/>
    <col min="3" max="4" width="12.7109375" customWidth="1"/>
    <col min="5" max="5" width="15.140625" bestFit="1" customWidth="1"/>
    <col min="6" max="6" width="17.7109375" bestFit="1" customWidth="1"/>
    <col min="7" max="9" width="12.7109375" customWidth="1"/>
    <col min="12" max="12" width="11.28515625" bestFit="1" customWidth="1"/>
    <col min="13" max="13" width="11.140625" bestFit="1" customWidth="1"/>
    <col min="14" max="14" width="10.140625" bestFit="1" customWidth="1"/>
    <col min="15" max="17" width="11.140625" bestFit="1" customWidth="1"/>
    <col min="18" max="18" width="8" bestFit="1" customWidth="1"/>
    <col min="19" max="20" width="11.140625" bestFit="1" customWidth="1"/>
  </cols>
  <sheetData>
    <row r="1" spans="1:20" ht="15.75" thickBot="1" x14ac:dyDescent="0.3"/>
    <row r="2" spans="1:20" ht="19.5" thickBot="1" x14ac:dyDescent="0.35">
      <c r="A2" s="186"/>
      <c r="B2" s="329" t="s">
        <v>201</v>
      </c>
      <c r="C2" s="330"/>
      <c r="D2" s="330"/>
      <c r="E2" s="330"/>
      <c r="F2" s="330"/>
      <c r="G2" s="330"/>
      <c r="H2" s="330"/>
      <c r="I2" s="330"/>
      <c r="K2" s="1" t="s">
        <v>0</v>
      </c>
    </row>
    <row r="3" spans="1:20" ht="15.75" thickBot="1" x14ac:dyDescent="0.3"/>
    <row r="4" spans="1:20" x14ac:dyDescent="0.25">
      <c r="B4" s="25" t="s">
        <v>19</v>
      </c>
      <c r="C4" s="294">
        <v>3007</v>
      </c>
      <c r="D4" s="295"/>
      <c r="E4" s="295"/>
      <c r="F4" s="180" t="s">
        <v>18</v>
      </c>
      <c r="G4" s="372">
        <v>7.8</v>
      </c>
      <c r="H4" s="373"/>
      <c r="I4" s="374"/>
    </row>
    <row r="5" spans="1:20" ht="15.75" thickBot="1" x14ac:dyDescent="0.3">
      <c r="B5" s="24" t="s">
        <v>17</v>
      </c>
      <c r="C5" s="298" t="s">
        <v>117</v>
      </c>
      <c r="D5" s="299"/>
      <c r="E5" s="299"/>
      <c r="F5" s="181" t="s">
        <v>16</v>
      </c>
      <c r="G5" s="369">
        <v>8.1</v>
      </c>
      <c r="H5" s="375"/>
      <c r="I5" s="370"/>
    </row>
    <row r="6" spans="1:20" s="2" customFormat="1" ht="30" customHeight="1" thickBot="1" x14ac:dyDescent="0.3">
      <c r="B6" s="173" t="s">
        <v>15</v>
      </c>
      <c r="C6" s="361" t="s">
        <v>159</v>
      </c>
      <c r="D6" s="362"/>
      <c r="E6" s="378"/>
      <c r="F6" s="358" t="s">
        <v>160</v>
      </c>
      <c r="G6" s="376"/>
      <c r="H6" s="376"/>
      <c r="I6" s="360"/>
      <c r="K6" s="174"/>
    </row>
    <row r="7" spans="1:20" x14ac:dyDescent="0.25">
      <c r="B7" s="12" t="s">
        <v>4</v>
      </c>
      <c r="C7" s="337">
        <v>7.1</v>
      </c>
      <c r="D7" s="338"/>
      <c r="E7" s="183">
        <v>0.7</v>
      </c>
      <c r="F7" s="337">
        <v>6.2</v>
      </c>
      <c r="G7" s="338"/>
      <c r="H7" s="351">
        <v>1.9</v>
      </c>
      <c r="I7" s="344"/>
      <c r="L7" s="2"/>
      <c r="N7" s="2"/>
    </row>
    <row r="8" spans="1:20" ht="15" customHeight="1" thickBot="1" x14ac:dyDescent="0.3">
      <c r="B8" s="8" t="s">
        <v>12</v>
      </c>
      <c r="C8" s="341" t="s">
        <v>11</v>
      </c>
      <c r="D8" s="342"/>
      <c r="E8" s="182" t="s">
        <v>10</v>
      </c>
      <c r="F8" s="341" t="s">
        <v>10</v>
      </c>
      <c r="G8" s="342"/>
      <c r="H8" s="377" t="s">
        <v>11</v>
      </c>
      <c r="I8" s="346"/>
      <c r="L8" s="103"/>
      <c r="N8" s="103"/>
    </row>
    <row r="9" spans="1:20" x14ac:dyDescent="0.25">
      <c r="B9" s="12" t="s">
        <v>4</v>
      </c>
      <c r="C9" s="337">
        <v>7.8</v>
      </c>
      <c r="D9" s="343"/>
      <c r="E9" s="347"/>
      <c r="F9" s="337">
        <v>8.1</v>
      </c>
      <c r="G9" s="343"/>
      <c r="H9" s="343"/>
      <c r="I9" s="344"/>
    </row>
    <row r="10" spans="1:20" x14ac:dyDescent="0.25">
      <c r="B10" s="8" t="s">
        <v>9</v>
      </c>
      <c r="C10" s="379" t="s">
        <v>124</v>
      </c>
      <c r="D10" s="380"/>
      <c r="E10" s="381"/>
      <c r="F10" s="287" t="s">
        <v>124</v>
      </c>
      <c r="G10" s="288"/>
      <c r="H10" s="288"/>
      <c r="I10" s="290"/>
    </row>
    <row r="11" spans="1:20" ht="15.75" thickBot="1" x14ac:dyDescent="0.3">
      <c r="B11" s="16" t="s">
        <v>8</v>
      </c>
      <c r="C11" s="306" t="s">
        <v>7</v>
      </c>
      <c r="D11" s="307"/>
      <c r="E11" s="308"/>
      <c r="F11" s="306" t="s">
        <v>7</v>
      </c>
      <c r="G11" s="307"/>
      <c r="H11" s="307"/>
      <c r="I11" s="363"/>
    </row>
    <row r="12" spans="1:20" x14ac:dyDescent="0.25">
      <c r="B12" s="12" t="s">
        <v>4</v>
      </c>
      <c r="C12" s="22">
        <v>4.9000000000000004</v>
      </c>
      <c r="D12" s="21">
        <v>1.3</v>
      </c>
      <c r="E12" s="21">
        <v>1.6</v>
      </c>
      <c r="F12" s="22">
        <v>4.7</v>
      </c>
      <c r="G12" s="21">
        <v>1.7</v>
      </c>
      <c r="H12" s="21">
        <v>1</v>
      </c>
      <c r="I12" s="20">
        <v>0.7</v>
      </c>
    </row>
    <row r="13" spans="1:20" s="2" customFormat="1" x14ac:dyDescent="0.25">
      <c r="B13" s="77" t="s">
        <v>6</v>
      </c>
      <c r="C13" s="58">
        <v>273</v>
      </c>
      <c r="D13" s="60">
        <v>143</v>
      </c>
      <c r="E13" s="65">
        <v>313</v>
      </c>
      <c r="F13" s="63">
        <v>149</v>
      </c>
      <c r="G13" s="60">
        <v>133</v>
      </c>
      <c r="H13" s="60">
        <v>213</v>
      </c>
      <c r="I13" s="185">
        <v>313</v>
      </c>
    </row>
    <row r="14" spans="1:20" s="2" customFormat="1" x14ac:dyDescent="0.25">
      <c r="B14" s="70" t="s">
        <v>21</v>
      </c>
      <c r="C14" s="63" t="s">
        <v>128</v>
      </c>
      <c r="D14" s="65" t="s">
        <v>126</v>
      </c>
      <c r="E14" s="65" t="s">
        <v>152</v>
      </c>
      <c r="F14" s="63" t="s">
        <v>155</v>
      </c>
      <c r="G14" s="65" t="s">
        <v>156</v>
      </c>
      <c r="H14" s="65" t="s">
        <v>125</v>
      </c>
      <c r="I14" s="104" t="s">
        <v>125</v>
      </c>
      <c r="L14"/>
      <c r="M14"/>
      <c r="N14" s="79"/>
    </row>
    <row r="15" spans="1:20" s="2" customFormat="1" ht="15.75" thickBot="1" x14ac:dyDescent="0.3">
      <c r="B15" s="98" t="s">
        <v>5</v>
      </c>
      <c r="C15" s="49">
        <v>34.4</v>
      </c>
      <c r="D15" s="51">
        <v>28.2</v>
      </c>
      <c r="E15" s="71">
        <v>40.5</v>
      </c>
      <c r="F15" s="49">
        <v>35.200000000000003</v>
      </c>
      <c r="G15" s="51">
        <v>28.4</v>
      </c>
      <c r="H15" s="51">
        <v>36.9</v>
      </c>
      <c r="I15" s="184">
        <v>43.4</v>
      </c>
      <c r="L15" s="152"/>
      <c r="M15" s="152"/>
      <c r="N15" s="152"/>
      <c r="O15" s="152"/>
      <c r="P15" s="152"/>
      <c r="Q15" s="152"/>
      <c r="R15" s="152"/>
      <c r="S15" s="152"/>
      <c r="T15" s="152"/>
    </row>
    <row r="16" spans="1:20" x14ac:dyDescent="0.25">
      <c r="B16" s="12" t="s">
        <v>4</v>
      </c>
      <c r="C16" s="11">
        <v>6.1</v>
      </c>
      <c r="D16" s="10">
        <v>1.2</v>
      </c>
      <c r="E16" s="10">
        <v>0.5</v>
      </c>
      <c r="F16" s="337">
        <v>5.7</v>
      </c>
      <c r="G16" s="338"/>
      <c r="H16" s="21">
        <v>1.7</v>
      </c>
      <c r="I16" s="20">
        <v>0.7</v>
      </c>
    </row>
    <row r="17" spans="1:10" s="2" customFormat="1" x14ac:dyDescent="0.25">
      <c r="B17" s="77" t="s">
        <v>3</v>
      </c>
      <c r="C17" s="58">
        <v>13</v>
      </c>
      <c r="D17" s="60">
        <v>11</v>
      </c>
      <c r="E17" s="187" t="s">
        <v>153</v>
      </c>
      <c r="F17" s="339">
        <v>9</v>
      </c>
      <c r="G17" s="340"/>
      <c r="H17" s="60">
        <v>8</v>
      </c>
      <c r="I17" s="62">
        <v>13</v>
      </c>
    </row>
    <row r="18" spans="1:10" x14ac:dyDescent="0.25">
      <c r="B18" s="6" t="s">
        <v>2</v>
      </c>
      <c r="C18" s="287" t="s">
        <v>154</v>
      </c>
      <c r="D18" s="288"/>
      <c r="E18" s="289"/>
      <c r="F18" s="287" t="s">
        <v>157</v>
      </c>
      <c r="G18" s="288"/>
      <c r="H18" s="288"/>
      <c r="I18" s="290"/>
    </row>
    <row r="19" spans="1:10" s="2" customFormat="1" ht="15.75" thickBot="1" x14ac:dyDescent="0.3">
      <c r="B19" s="3" t="s">
        <v>1</v>
      </c>
      <c r="C19" s="309" t="s">
        <v>22</v>
      </c>
      <c r="D19" s="310"/>
      <c r="E19" s="311"/>
      <c r="F19" s="309" t="s">
        <v>158</v>
      </c>
      <c r="G19" s="310"/>
      <c r="H19" s="310"/>
      <c r="I19" s="312"/>
    </row>
    <row r="20" spans="1:10" x14ac:dyDescent="0.25">
      <c r="B20" s="193" t="s">
        <v>178</v>
      </c>
      <c r="C20" s="194"/>
      <c r="D20" s="194"/>
      <c r="E20" s="194"/>
      <c r="F20" s="194"/>
      <c r="G20" s="194"/>
      <c r="H20" s="194"/>
      <c r="I20" s="195"/>
    </row>
    <row r="21" spans="1:10" x14ac:dyDescent="0.25">
      <c r="A21" s="176"/>
      <c r="B21" s="203" t="s">
        <v>185</v>
      </c>
      <c r="C21" s="226"/>
      <c r="D21" s="226"/>
      <c r="E21" s="226"/>
      <c r="F21" s="226"/>
      <c r="G21" s="226"/>
      <c r="H21" s="226"/>
      <c r="I21" s="230"/>
      <c r="J21" s="176"/>
    </row>
    <row r="22" spans="1:10" x14ac:dyDescent="0.25">
      <c r="A22" s="176"/>
      <c r="B22" s="122" t="s">
        <v>175</v>
      </c>
      <c r="C22" s="226"/>
      <c r="D22" s="226"/>
      <c r="E22" s="226"/>
      <c r="F22" s="226"/>
      <c r="G22" s="226"/>
      <c r="H22" s="226"/>
      <c r="I22" s="230"/>
    </row>
    <row r="23" spans="1:10" x14ac:dyDescent="0.25">
      <c r="B23" s="203" t="s">
        <v>186</v>
      </c>
      <c r="C23" s="226"/>
      <c r="D23" s="226"/>
      <c r="E23" s="226"/>
      <c r="F23" s="226"/>
      <c r="G23" s="226"/>
      <c r="H23" s="226"/>
      <c r="I23" s="230"/>
    </row>
    <row r="24" spans="1:10" ht="15" customHeight="1" x14ac:dyDescent="0.25">
      <c r="B24" s="203" t="s">
        <v>174</v>
      </c>
      <c r="C24" s="226"/>
      <c r="D24" s="226"/>
      <c r="E24" s="226"/>
      <c r="F24" s="226"/>
      <c r="G24" s="226"/>
      <c r="H24" s="226"/>
      <c r="I24" s="230"/>
    </row>
    <row r="25" spans="1:10" ht="15.75" thickBot="1" x14ac:dyDescent="0.3">
      <c r="B25" s="213" t="s">
        <v>208</v>
      </c>
      <c r="C25" s="233"/>
      <c r="D25" s="233"/>
      <c r="E25" s="233"/>
      <c r="F25" s="233"/>
      <c r="G25" s="233"/>
      <c r="H25" s="233"/>
      <c r="I25" s="234"/>
    </row>
    <row r="26" spans="1:10" x14ac:dyDescent="0.25">
      <c r="B26" s="192"/>
      <c r="C26" s="192"/>
      <c r="D26" s="192"/>
      <c r="E26" s="192"/>
      <c r="F26" s="192"/>
      <c r="G26" s="192"/>
      <c r="H26" s="192"/>
      <c r="I26" s="192"/>
    </row>
    <row r="27" spans="1:10" ht="15" customHeight="1" x14ac:dyDescent="0.25">
      <c r="B27" s="192"/>
      <c r="C27" s="192"/>
      <c r="D27" s="192"/>
      <c r="E27" s="192"/>
      <c r="F27" s="192"/>
      <c r="G27" s="192"/>
      <c r="H27" s="192"/>
      <c r="I27" s="192"/>
    </row>
    <row r="28" spans="1:10" ht="15.75" thickBot="1" x14ac:dyDescent="0.3"/>
    <row r="29" spans="1:10" x14ac:dyDescent="0.25">
      <c r="B29" s="222" t="s">
        <v>179</v>
      </c>
      <c r="C29" s="223"/>
      <c r="D29" s="223"/>
      <c r="E29" s="223"/>
      <c r="F29" s="223"/>
      <c r="G29" s="223"/>
      <c r="H29" s="223"/>
      <c r="I29" s="224"/>
    </row>
    <row r="30" spans="1:10" x14ac:dyDescent="0.25">
      <c r="B30" s="244"/>
      <c r="C30" s="245"/>
      <c r="D30" s="245"/>
      <c r="E30" s="245"/>
      <c r="F30" s="245"/>
      <c r="G30" s="245"/>
      <c r="H30" s="245"/>
      <c r="I30" s="246"/>
    </row>
    <row r="31" spans="1:10" x14ac:dyDescent="0.25">
      <c r="B31" s="244"/>
      <c r="C31" s="245"/>
      <c r="D31" s="245"/>
      <c r="E31" s="245"/>
      <c r="F31" s="245"/>
      <c r="G31" s="245"/>
      <c r="H31" s="245"/>
      <c r="I31" s="246"/>
    </row>
    <row r="32" spans="1:10" ht="15.75" thickBot="1" x14ac:dyDescent="0.3">
      <c r="B32" s="247"/>
      <c r="C32" s="248"/>
      <c r="D32" s="248"/>
      <c r="E32" s="248"/>
      <c r="F32" s="248"/>
      <c r="G32" s="248"/>
      <c r="H32" s="248"/>
      <c r="I32" s="249"/>
    </row>
    <row r="33" spans="2:9" x14ac:dyDescent="0.25">
      <c r="B33" s="216" t="s">
        <v>181</v>
      </c>
      <c r="C33" s="217"/>
      <c r="D33" s="217"/>
      <c r="E33" s="217"/>
      <c r="F33" s="217"/>
      <c r="G33" s="217"/>
      <c r="H33" s="217"/>
      <c r="I33" s="218"/>
    </row>
    <row r="34" spans="2:9" x14ac:dyDescent="0.25">
      <c r="B34" s="244"/>
      <c r="C34" s="245"/>
      <c r="D34" s="245"/>
      <c r="E34" s="245"/>
      <c r="F34" s="245"/>
      <c r="G34" s="245"/>
      <c r="H34" s="245"/>
      <c r="I34" s="246"/>
    </row>
    <row r="35" spans="2:9" x14ac:dyDescent="0.25">
      <c r="B35" s="244"/>
      <c r="C35" s="245"/>
      <c r="D35" s="245"/>
      <c r="E35" s="245"/>
      <c r="F35" s="245"/>
      <c r="G35" s="245"/>
      <c r="H35" s="245"/>
      <c r="I35" s="246"/>
    </row>
    <row r="36" spans="2:9" ht="15.75" thickBot="1" x14ac:dyDescent="0.3">
      <c r="B36" s="247"/>
      <c r="C36" s="248"/>
      <c r="D36" s="248"/>
      <c r="E36" s="248"/>
      <c r="F36" s="248"/>
      <c r="G36" s="248"/>
      <c r="H36" s="248"/>
      <c r="I36" s="249"/>
    </row>
    <row r="39" spans="2:9" x14ac:dyDescent="0.25">
      <c r="B39" s="1"/>
    </row>
  </sheetData>
  <mergeCells count="25">
    <mergeCell ref="C6:E6"/>
    <mergeCell ref="C18:E18"/>
    <mergeCell ref="C19:E19"/>
    <mergeCell ref="C9:E9"/>
    <mergeCell ref="C10:E10"/>
    <mergeCell ref="C7:D7"/>
    <mergeCell ref="C8:D8"/>
    <mergeCell ref="C11:E11"/>
    <mergeCell ref="F6:I6"/>
    <mergeCell ref="F18:I18"/>
    <mergeCell ref="F19:I19"/>
    <mergeCell ref="F10:I10"/>
    <mergeCell ref="F11:I11"/>
    <mergeCell ref="F9:I9"/>
    <mergeCell ref="F7:G7"/>
    <mergeCell ref="F8:G8"/>
    <mergeCell ref="H7:I7"/>
    <mergeCell ref="H8:I8"/>
    <mergeCell ref="F16:G16"/>
    <mergeCell ref="F17:G17"/>
    <mergeCell ref="B2:I2"/>
    <mergeCell ref="C4:E4"/>
    <mergeCell ref="C5:E5"/>
    <mergeCell ref="G4:I4"/>
    <mergeCell ref="G5:I5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41"/>
  <sheetViews>
    <sheetView zoomScale="80" zoomScaleNormal="80" workbookViewId="0">
      <selection activeCell="B29" sqref="B29"/>
    </sheetView>
  </sheetViews>
  <sheetFormatPr defaultRowHeight="15" x14ac:dyDescent="0.25"/>
  <cols>
    <col min="2" max="2" width="20.5703125" customWidth="1"/>
    <col min="3" max="5" width="12.7109375" customWidth="1"/>
    <col min="6" max="6" width="17.5703125" bestFit="1" customWidth="1"/>
    <col min="7" max="7" width="14.28515625" customWidth="1"/>
    <col min="10" max="11" width="11.28515625" bestFit="1" customWidth="1"/>
    <col min="12" max="12" width="11" bestFit="1" customWidth="1"/>
    <col min="16" max="18" width="9.140625" customWidth="1"/>
  </cols>
  <sheetData>
    <row r="1" spans="2:20" ht="15.75" thickBot="1" x14ac:dyDescent="0.3"/>
    <row r="2" spans="2:20" ht="19.5" thickBot="1" x14ac:dyDescent="0.35">
      <c r="B2" s="329" t="s">
        <v>201</v>
      </c>
      <c r="C2" s="330"/>
      <c r="D2" s="330"/>
      <c r="E2" s="330"/>
      <c r="F2" s="330"/>
      <c r="G2" s="331"/>
      <c r="I2" s="1" t="s">
        <v>0</v>
      </c>
      <c r="T2" s="1" t="s">
        <v>146</v>
      </c>
    </row>
    <row r="3" spans="2:20" ht="15.75" thickBot="1" x14ac:dyDescent="0.3"/>
    <row r="4" spans="2:20" x14ac:dyDescent="0.25">
      <c r="B4" s="25" t="s">
        <v>19</v>
      </c>
      <c r="C4" s="365">
        <v>3050</v>
      </c>
      <c r="D4" s="366"/>
      <c r="E4" s="366"/>
      <c r="F4" s="161" t="s">
        <v>18</v>
      </c>
      <c r="G4" s="131">
        <v>15.1</v>
      </c>
    </row>
    <row r="5" spans="2:20" ht="15.75" thickBot="1" x14ac:dyDescent="0.3">
      <c r="B5" s="24" t="s">
        <v>17</v>
      </c>
      <c r="C5" s="298" t="s">
        <v>117</v>
      </c>
      <c r="D5" s="299"/>
      <c r="E5" s="299"/>
      <c r="F5" s="162" t="s">
        <v>16</v>
      </c>
      <c r="G5" s="178">
        <v>15.3</v>
      </c>
    </row>
    <row r="6" spans="2:20" ht="15.75" thickBot="1" x14ac:dyDescent="0.3">
      <c r="B6" s="23" t="s">
        <v>15</v>
      </c>
      <c r="C6" s="302" t="s">
        <v>159</v>
      </c>
      <c r="D6" s="303"/>
      <c r="E6" s="304"/>
      <c r="F6" s="332" t="s">
        <v>160</v>
      </c>
      <c r="G6" s="334"/>
    </row>
    <row r="7" spans="2:20" x14ac:dyDescent="0.25">
      <c r="B7" s="12" t="s">
        <v>4</v>
      </c>
      <c r="C7" s="337">
        <v>15.1</v>
      </c>
      <c r="D7" s="343"/>
      <c r="E7" s="347"/>
      <c r="F7" s="337">
        <v>15.3</v>
      </c>
      <c r="G7" s="344"/>
    </row>
    <row r="8" spans="2:20" ht="15" customHeight="1" x14ac:dyDescent="0.25">
      <c r="B8" s="8" t="s">
        <v>12</v>
      </c>
      <c r="C8" s="287" t="s">
        <v>10</v>
      </c>
      <c r="D8" s="288"/>
      <c r="E8" s="355"/>
      <c r="F8" s="287" t="s">
        <v>10</v>
      </c>
      <c r="G8" s="290"/>
    </row>
    <row r="9" spans="2:20" x14ac:dyDescent="0.25">
      <c r="B9" s="8" t="s">
        <v>9</v>
      </c>
      <c r="C9" s="287" t="s">
        <v>124</v>
      </c>
      <c r="D9" s="288"/>
      <c r="E9" s="355"/>
      <c r="F9" s="287" t="s">
        <v>124</v>
      </c>
      <c r="G9" s="290"/>
    </row>
    <row r="10" spans="2:20" ht="15.75" thickBot="1" x14ac:dyDescent="0.3">
      <c r="B10" s="16" t="s">
        <v>8</v>
      </c>
      <c r="C10" s="306" t="s">
        <v>7</v>
      </c>
      <c r="D10" s="307"/>
      <c r="E10" s="308"/>
      <c r="F10" s="306" t="s">
        <v>7</v>
      </c>
      <c r="G10" s="363"/>
    </row>
    <row r="11" spans="2:20" x14ac:dyDescent="0.25">
      <c r="B11" s="12" t="s">
        <v>4</v>
      </c>
      <c r="C11" s="53">
        <v>7.8</v>
      </c>
      <c r="D11" s="147">
        <v>5.7</v>
      </c>
      <c r="E11" s="55">
        <v>1.6</v>
      </c>
      <c r="F11" s="22">
        <v>14.6</v>
      </c>
      <c r="G11" s="141">
        <v>0.7</v>
      </c>
    </row>
    <row r="12" spans="2:20" x14ac:dyDescent="0.25">
      <c r="B12" s="8" t="s">
        <v>6</v>
      </c>
      <c r="C12" s="58">
        <v>113</v>
      </c>
      <c r="D12" s="148">
        <v>313</v>
      </c>
      <c r="E12" s="60">
        <v>116</v>
      </c>
      <c r="F12" s="7">
        <v>138</v>
      </c>
      <c r="G12" s="4">
        <v>143</v>
      </c>
    </row>
    <row r="13" spans="2:20" s="2" customFormat="1" x14ac:dyDescent="0.25">
      <c r="B13" s="70" t="s">
        <v>21</v>
      </c>
      <c r="C13" s="63" t="s">
        <v>126</v>
      </c>
      <c r="D13" s="145" t="s">
        <v>125</v>
      </c>
      <c r="E13" s="60" t="s">
        <v>130</v>
      </c>
      <c r="F13" s="63" t="s">
        <v>143</v>
      </c>
      <c r="G13" s="62" t="s">
        <v>144</v>
      </c>
      <c r="I13"/>
      <c r="J13"/>
      <c r="K13"/>
      <c r="L13" s="79"/>
    </row>
    <row r="14" spans="2:20" ht="15.75" thickBot="1" x14ac:dyDescent="0.3">
      <c r="B14" s="16" t="s">
        <v>5</v>
      </c>
      <c r="C14" s="258">
        <v>32</v>
      </c>
      <c r="D14" s="146">
        <v>42.5</v>
      </c>
      <c r="E14" s="51">
        <v>27.1</v>
      </c>
      <c r="F14" s="15">
        <v>31.4</v>
      </c>
      <c r="G14" s="13">
        <v>28.7</v>
      </c>
      <c r="J14" s="103"/>
      <c r="K14" s="103"/>
    </row>
    <row r="15" spans="2:20" x14ac:dyDescent="0.25">
      <c r="B15" s="12" t="s">
        <v>4</v>
      </c>
      <c r="C15" s="66">
        <v>7</v>
      </c>
      <c r="D15" s="68">
        <v>5.7</v>
      </c>
      <c r="E15" s="68">
        <v>2.4</v>
      </c>
      <c r="F15" s="11">
        <v>14.6</v>
      </c>
      <c r="G15" s="9">
        <v>0.7</v>
      </c>
    </row>
    <row r="16" spans="2:20" s="2" customFormat="1" x14ac:dyDescent="0.25">
      <c r="B16" s="77" t="s">
        <v>3</v>
      </c>
      <c r="C16" s="58">
        <v>9</v>
      </c>
      <c r="D16" s="60">
        <v>14</v>
      </c>
      <c r="E16" s="65">
        <v>8</v>
      </c>
      <c r="F16" s="58">
        <v>9</v>
      </c>
      <c r="G16" s="104">
        <v>8</v>
      </c>
    </row>
    <row r="17" spans="2:20" s="2" customFormat="1" ht="30" customHeight="1" x14ac:dyDescent="0.25">
      <c r="B17" s="179" t="s">
        <v>2</v>
      </c>
      <c r="C17" s="335" t="s">
        <v>142</v>
      </c>
      <c r="D17" s="382"/>
      <c r="E17" s="336"/>
      <c r="F17" s="339" t="s">
        <v>145</v>
      </c>
      <c r="G17" s="383"/>
    </row>
    <row r="18" spans="2:20" s="2" customFormat="1" ht="30" customHeight="1" thickBot="1" x14ac:dyDescent="0.3">
      <c r="B18" s="3" t="s">
        <v>1</v>
      </c>
      <c r="C18" s="309" t="s">
        <v>22</v>
      </c>
      <c r="D18" s="310"/>
      <c r="E18" s="311"/>
      <c r="F18" s="309" t="s">
        <v>188</v>
      </c>
      <c r="G18" s="312"/>
    </row>
    <row r="19" spans="2:20" ht="15" customHeight="1" thickBot="1" x14ac:dyDescent="0.3">
      <c r="B19" s="196" t="s">
        <v>178</v>
      </c>
      <c r="C19" s="235"/>
      <c r="D19" s="235"/>
      <c r="E19" s="235"/>
      <c r="F19" s="235"/>
      <c r="G19" s="236"/>
    </row>
    <row r="20" spans="2:20" x14ac:dyDescent="0.25">
      <c r="B20" s="250" t="s">
        <v>183</v>
      </c>
      <c r="C20" s="228"/>
      <c r="D20" s="228"/>
      <c r="E20" s="228"/>
      <c r="F20" s="228"/>
      <c r="G20" s="229"/>
    </row>
    <row r="21" spans="2:20" x14ac:dyDescent="0.25">
      <c r="B21" s="251" t="s">
        <v>182</v>
      </c>
      <c r="C21" s="210"/>
      <c r="D21" s="210"/>
      <c r="E21" s="210"/>
      <c r="F21" s="210"/>
      <c r="G21" s="231"/>
      <c r="T21" s="1" t="s">
        <v>147</v>
      </c>
    </row>
    <row r="22" spans="2:20" x14ac:dyDescent="0.25">
      <c r="B22" s="122" t="s">
        <v>187</v>
      </c>
      <c r="C22" s="207"/>
      <c r="D22" s="207"/>
      <c r="E22" s="207"/>
      <c r="F22" s="207"/>
      <c r="G22" s="212"/>
    </row>
    <row r="23" spans="2:20" x14ac:dyDescent="0.25">
      <c r="B23" s="206" t="s">
        <v>184</v>
      </c>
      <c r="C23" s="207"/>
      <c r="D23" s="207"/>
      <c r="E23" s="207"/>
      <c r="F23" s="207"/>
      <c r="G23" s="212"/>
    </row>
    <row r="24" spans="2:20" ht="15.75" thickBot="1" x14ac:dyDescent="0.3">
      <c r="B24" s="213" t="s">
        <v>209</v>
      </c>
      <c r="C24" s="214"/>
      <c r="D24" s="214"/>
      <c r="E24" s="214"/>
      <c r="F24" s="214"/>
      <c r="G24" s="215"/>
    </row>
    <row r="26" spans="2:20" ht="15" customHeight="1" x14ac:dyDescent="0.25"/>
    <row r="27" spans="2:20" ht="15.75" thickBot="1" x14ac:dyDescent="0.3"/>
    <row r="28" spans="2:20" x14ac:dyDescent="0.25">
      <c r="B28" s="222" t="s">
        <v>179</v>
      </c>
      <c r="C28" s="223"/>
      <c r="D28" s="223"/>
      <c r="E28" s="223"/>
      <c r="F28" s="223"/>
      <c r="G28" s="224"/>
    </row>
    <row r="29" spans="2:20" x14ac:dyDescent="0.25">
      <c r="B29" s="244"/>
      <c r="C29" s="245"/>
      <c r="D29" s="245"/>
      <c r="E29" s="245"/>
      <c r="F29" s="245"/>
      <c r="G29" s="246"/>
    </row>
    <row r="30" spans="2:20" x14ac:dyDescent="0.25">
      <c r="B30" s="244"/>
      <c r="C30" s="245"/>
      <c r="D30" s="245"/>
      <c r="E30" s="245"/>
      <c r="F30" s="245"/>
      <c r="G30" s="246"/>
    </row>
    <row r="31" spans="2:20" ht="15.75" thickBot="1" x14ac:dyDescent="0.3">
      <c r="B31" s="247"/>
      <c r="C31" s="248"/>
      <c r="D31" s="248"/>
      <c r="E31" s="248"/>
      <c r="F31" s="248"/>
      <c r="G31" s="249"/>
    </row>
    <row r="32" spans="2:20" x14ac:dyDescent="0.25">
      <c r="B32" s="216" t="s">
        <v>181</v>
      </c>
      <c r="C32" s="217"/>
      <c r="D32" s="217"/>
      <c r="E32" s="217"/>
      <c r="F32" s="217"/>
      <c r="G32" s="218"/>
    </row>
    <row r="33" spans="2:7" x14ac:dyDescent="0.25">
      <c r="B33" s="244"/>
      <c r="C33" s="245"/>
      <c r="D33" s="245"/>
      <c r="E33" s="245"/>
      <c r="F33" s="245"/>
      <c r="G33" s="246"/>
    </row>
    <row r="34" spans="2:7" x14ac:dyDescent="0.25">
      <c r="B34" s="244"/>
      <c r="C34" s="245"/>
      <c r="D34" s="245"/>
      <c r="E34" s="245"/>
      <c r="F34" s="245"/>
      <c r="G34" s="246"/>
    </row>
    <row r="35" spans="2:7" ht="15.75" thickBot="1" x14ac:dyDescent="0.3">
      <c r="B35" s="247"/>
      <c r="C35" s="248"/>
      <c r="D35" s="248"/>
      <c r="E35" s="248"/>
      <c r="F35" s="248"/>
      <c r="G35" s="249"/>
    </row>
    <row r="38" spans="2:7" x14ac:dyDescent="0.25">
      <c r="B38" s="1"/>
    </row>
    <row r="39" spans="2:7" x14ac:dyDescent="0.25">
      <c r="B39" s="2"/>
    </row>
    <row r="41" spans="2:7" x14ac:dyDescent="0.25">
      <c r="B41" s="175"/>
    </row>
  </sheetData>
  <mergeCells count="17">
    <mergeCell ref="B2:G2"/>
    <mergeCell ref="C4:E4"/>
    <mergeCell ref="C5:E5"/>
    <mergeCell ref="F10:G10"/>
    <mergeCell ref="C6:E6"/>
    <mergeCell ref="F6:G6"/>
    <mergeCell ref="C17:E17"/>
    <mergeCell ref="F17:G17"/>
    <mergeCell ref="C18:E18"/>
    <mergeCell ref="F18:G18"/>
    <mergeCell ref="C7:E7"/>
    <mergeCell ref="C8:E8"/>
    <mergeCell ref="C9:E9"/>
    <mergeCell ref="C10:E10"/>
    <mergeCell ref="F7:G7"/>
    <mergeCell ref="F8:G8"/>
    <mergeCell ref="F9:G9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37"/>
  <sheetViews>
    <sheetView zoomScale="80" zoomScaleNormal="80" workbookViewId="0">
      <selection activeCell="B28" sqref="B28"/>
    </sheetView>
  </sheetViews>
  <sheetFormatPr defaultRowHeight="15" x14ac:dyDescent="0.25"/>
  <cols>
    <col min="2" max="2" width="20.5703125" customWidth="1"/>
    <col min="3" max="5" width="12.7109375" customWidth="1"/>
    <col min="6" max="6" width="17.5703125" bestFit="1" customWidth="1"/>
    <col min="7" max="7" width="14.28515625" customWidth="1"/>
    <col min="10" max="11" width="11.28515625" bestFit="1" customWidth="1"/>
    <col min="12" max="12" width="11" bestFit="1" customWidth="1"/>
    <col min="16" max="18" width="9.140625" customWidth="1"/>
  </cols>
  <sheetData>
    <row r="1" spans="2:19" ht="15.75" thickBot="1" x14ac:dyDescent="0.3"/>
    <row r="2" spans="2:19" ht="19.5" thickBot="1" x14ac:dyDescent="0.35">
      <c r="B2" s="329" t="s">
        <v>201</v>
      </c>
      <c r="C2" s="330"/>
      <c r="D2" s="330"/>
      <c r="E2" s="330"/>
      <c r="F2" s="330"/>
      <c r="G2" s="331"/>
      <c r="I2" s="1" t="s">
        <v>0</v>
      </c>
      <c r="S2" s="1" t="s">
        <v>150</v>
      </c>
    </row>
    <row r="3" spans="2:19" ht="15.75" thickBot="1" x14ac:dyDescent="0.3"/>
    <row r="4" spans="2:19" x14ac:dyDescent="0.25">
      <c r="B4" s="25" t="s">
        <v>19</v>
      </c>
      <c r="C4" s="365">
        <v>3090</v>
      </c>
      <c r="D4" s="366"/>
      <c r="E4" s="366"/>
      <c r="F4" s="168" t="s">
        <v>18</v>
      </c>
      <c r="G4" s="177">
        <v>2.7</v>
      </c>
    </row>
    <row r="5" spans="2:19" ht="15.75" thickBot="1" x14ac:dyDescent="0.3">
      <c r="B5" s="24" t="s">
        <v>17</v>
      </c>
      <c r="C5" s="298" t="s">
        <v>117</v>
      </c>
      <c r="D5" s="299"/>
      <c r="E5" s="299"/>
      <c r="F5" s="169" t="s">
        <v>16</v>
      </c>
      <c r="G5" s="178">
        <v>3.6</v>
      </c>
    </row>
    <row r="6" spans="2:19" ht="15.75" thickBot="1" x14ac:dyDescent="0.3">
      <c r="B6" s="23" t="s">
        <v>15</v>
      </c>
      <c r="C6" s="302" t="s">
        <v>159</v>
      </c>
      <c r="D6" s="303"/>
      <c r="E6" s="304"/>
      <c r="F6" s="332" t="s">
        <v>160</v>
      </c>
      <c r="G6" s="334"/>
    </row>
    <row r="7" spans="2:19" x14ac:dyDescent="0.25">
      <c r="B7" s="12" t="s">
        <v>4</v>
      </c>
      <c r="C7" s="337">
        <v>2.7</v>
      </c>
      <c r="D7" s="343"/>
      <c r="E7" s="347"/>
      <c r="F7" s="337">
        <v>3.6</v>
      </c>
      <c r="G7" s="344"/>
    </row>
    <row r="8" spans="2:19" ht="15" customHeight="1" x14ac:dyDescent="0.25">
      <c r="B8" s="8" t="s">
        <v>12</v>
      </c>
      <c r="C8" s="287" t="s">
        <v>10</v>
      </c>
      <c r="D8" s="288"/>
      <c r="E8" s="355"/>
      <c r="F8" s="287" t="s">
        <v>11</v>
      </c>
      <c r="G8" s="290"/>
    </row>
    <row r="9" spans="2:19" x14ac:dyDescent="0.25">
      <c r="B9" s="8" t="s">
        <v>9</v>
      </c>
      <c r="C9" s="379" t="s">
        <v>131</v>
      </c>
      <c r="D9" s="380"/>
      <c r="E9" s="381"/>
      <c r="F9" s="287" t="s">
        <v>148</v>
      </c>
      <c r="G9" s="290"/>
    </row>
    <row r="10" spans="2:19" ht="15.75" thickBot="1" x14ac:dyDescent="0.3">
      <c r="B10" s="16" t="s">
        <v>8</v>
      </c>
      <c r="C10" s="306" t="s">
        <v>132</v>
      </c>
      <c r="D10" s="307"/>
      <c r="E10" s="308"/>
      <c r="F10" s="306" t="s">
        <v>132</v>
      </c>
      <c r="G10" s="363"/>
    </row>
    <row r="11" spans="2:19" x14ac:dyDescent="0.25">
      <c r="B11" s="12" t="s">
        <v>4</v>
      </c>
      <c r="C11" s="337">
        <v>1.8</v>
      </c>
      <c r="D11" s="338"/>
      <c r="E11" s="21">
        <v>0.9</v>
      </c>
      <c r="F11" s="337">
        <v>3.6</v>
      </c>
      <c r="G11" s="344"/>
    </row>
    <row r="12" spans="2:19" x14ac:dyDescent="0.25">
      <c r="B12" s="8" t="s">
        <v>6</v>
      </c>
      <c r="C12" s="287">
        <v>242</v>
      </c>
      <c r="D12" s="289"/>
      <c r="E12" s="5">
        <v>307</v>
      </c>
      <c r="F12" s="287">
        <v>266</v>
      </c>
      <c r="G12" s="290"/>
    </row>
    <row r="13" spans="2:19" s="2" customFormat="1" x14ac:dyDescent="0.25">
      <c r="B13" s="70" t="s">
        <v>21</v>
      </c>
      <c r="C13" s="339" t="s">
        <v>129</v>
      </c>
      <c r="D13" s="340"/>
      <c r="E13" s="60" t="s">
        <v>125</v>
      </c>
      <c r="F13" s="287" t="s">
        <v>127</v>
      </c>
      <c r="G13" s="290"/>
      <c r="I13"/>
      <c r="J13"/>
      <c r="K13"/>
      <c r="L13" s="79"/>
    </row>
    <row r="14" spans="2:19" ht="15.75" thickBot="1" x14ac:dyDescent="0.3">
      <c r="B14" s="16" t="s">
        <v>5</v>
      </c>
      <c r="C14" s="341">
        <v>38.799999999999997</v>
      </c>
      <c r="D14" s="342"/>
      <c r="E14" s="14">
        <v>36.4</v>
      </c>
      <c r="F14" s="306">
        <v>28.8</v>
      </c>
      <c r="G14" s="363"/>
      <c r="J14" s="103"/>
      <c r="K14" s="103"/>
    </row>
    <row r="15" spans="2:19" x14ac:dyDescent="0.25">
      <c r="B15" s="12" t="s">
        <v>4</v>
      </c>
      <c r="C15" s="337">
        <v>1.6</v>
      </c>
      <c r="D15" s="338"/>
      <c r="E15" s="21">
        <v>1.1000000000000001</v>
      </c>
      <c r="F15" s="337">
        <v>3.6</v>
      </c>
      <c r="G15" s="344"/>
    </row>
    <row r="16" spans="2:19" s="2" customFormat="1" x14ac:dyDescent="0.25">
      <c r="B16" s="77" t="s">
        <v>3</v>
      </c>
      <c r="C16" s="335">
        <v>14</v>
      </c>
      <c r="D16" s="336"/>
      <c r="E16" s="65">
        <v>9</v>
      </c>
      <c r="F16" s="287">
        <v>20</v>
      </c>
      <c r="G16" s="290"/>
    </row>
    <row r="17" spans="2:19" x14ac:dyDescent="0.25">
      <c r="B17" s="6" t="s">
        <v>2</v>
      </c>
      <c r="C17" s="287" t="s">
        <v>133</v>
      </c>
      <c r="D17" s="288"/>
      <c r="E17" s="289"/>
      <c r="F17" s="287" t="s">
        <v>149</v>
      </c>
      <c r="G17" s="290"/>
    </row>
    <row r="18" spans="2:19" s="2" customFormat="1" ht="30" customHeight="1" thickBot="1" x14ac:dyDescent="0.3">
      <c r="B18" s="3" t="s">
        <v>1</v>
      </c>
      <c r="C18" s="309" t="s">
        <v>22</v>
      </c>
      <c r="D18" s="310"/>
      <c r="E18" s="311"/>
      <c r="F18" s="309" t="s">
        <v>22</v>
      </c>
      <c r="G18" s="312"/>
    </row>
    <row r="19" spans="2:19" ht="15" customHeight="1" x14ac:dyDescent="0.25">
      <c r="B19" s="237" t="s">
        <v>178</v>
      </c>
      <c r="C19" s="238"/>
      <c r="D19" s="238"/>
      <c r="E19" s="238"/>
      <c r="F19" s="238"/>
      <c r="G19" s="239"/>
    </row>
    <row r="20" spans="2:19" x14ac:dyDescent="0.25">
      <c r="B20" s="251" t="s">
        <v>189</v>
      </c>
      <c r="C20" s="226"/>
      <c r="D20" s="226"/>
      <c r="E20" s="226"/>
      <c r="F20" s="226"/>
      <c r="G20" s="230"/>
    </row>
    <row r="21" spans="2:19" x14ac:dyDescent="0.25">
      <c r="B21" s="203" t="s">
        <v>193</v>
      </c>
      <c r="C21" s="210"/>
      <c r="D21" s="210"/>
      <c r="E21" s="210"/>
      <c r="F21" s="210"/>
      <c r="G21" s="231"/>
    </row>
    <row r="22" spans="2:19" x14ac:dyDescent="0.25">
      <c r="B22" s="206" t="s">
        <v>190</v>
      </c>
      <c r="C22" s="227"/>
      <c r="D22" s="227"/>
      <c r="E22" s="227"/>
      <c r="F22" s="227"/>
      <c r="G22" s="232"/>
    </row>
    <row r="23" spans="2:19" ht="15.75" thickBot="1" x14ac:dyDescent="0.3">
      <c r="B23" s="252"/>
      <c r="C23" s="253"/>
      <c r="D23" s="253"/>
      <c r="E23" s="253"/>
      <c r="F23" s="253"/>
      <c r="G23" s="254"/>
    </row>
    <row r="24" spans="2:19" x14ac:dyDescent="0.25">
      <c r="B24" s="225"/>
      <c r="C24" s="225"/>
      <c r="D24" s="225"/>
      <c r="E24" s="225"/>
      <c r="F24" s="225"/>
      <c r="G24" s="225"/>
    </row>
    <row r="25" spans="2:19" x14ac:dyDescent="0.25">
      <c r="B25" s="225"/>
      <c r="C25" s="225"/>
      <c r="D25" s="225"/>
      <c r="E25" s="225"/>
      <c r="F25" s="225"/>
      <c r="G25" s="225"/>
      <c r="S25" s="1" t="s">
        <v>151</v>
      </c>
    </row>
    <row r="26" spans="2:19" ht="15.75" thickBot="1" x14ac:dyDescent="0.3">
      <c r="C26" s="225"/>
      <c r="D26" s="225"/>
      <c r="E26" s="225"/>
      <c r="F26" s="225"/>
      <c r="G26" s="225"/>
    </row>
    <row r="27" spans="2:19" x14ac:dyDescent="0.25">
      <c r="B27" s="222" t="s">
        <v>179</v>
      </c>
      <c r="C27" s="223"/>
      <c r="D27" s="223"/>
      <c r="E27" s="223"/>
      <c r="F27" s="223"/>
      <c r="G27" s="224"/>
    </row>
    <row r="28" spans="2:19" x14ac:dyDescent="0.25">
      <c r="B28" s="244"/>
      <c r="C28" s="245"/>
      <c r="D28" s="245"/>
      <c r="E28" s="245"/>
      <c r="F28" s="245"/>
      <c r="G28" s="246"/>
    </row>
    <row r="29" spans="2:19" x14ac:dyDescent="0.25">
      <c r="B29" s="244"/>
      <c r="C29" s="245"/>
      <c r="D29" s="245"/>
      <c r="E29" s="245"/>
      <c r="F29" s="245"/>
      <c r="G29" s="246"/>
    </row>
    <row r="30" spans="2:19" ht="15.75" thickBot="1" x14ac:dyDescent="0.3">
      <c r="B30" s="247"/>
      <c r="C30" s="248"/>
      <c r="D30" s="248"/>
      <c r="E30" s="248"/>
      <c r="F30" s="248"/>
      <c r="G30" s="249"/>
    </row>
    <row r="31" spans="2:19" x14ac:dyDescent="0.25">
      <c r="B31" s="216" t="s">
        <v>181</v>
      </c>
      <c r="C31" s="217"/>
      <c r="D31" s="217"/>
      <c r="E31" s="217"/>
      <c r="F31" s="217"/>
      <c r="G31" s="218"/>
    </row>
    <row r="32" spans="2:19" x14ac:dyDescent="0.25">
      <c r="B32" s="244"/>
      <c r="C32" s="245"/>
      <c r="D32" s="245"/>
      <c r="E32" s="245"/>
      <c r="F32" s="245"/>
      <c r="G32" s="246"/>
    </row>
    <row r="33" spans="2:7" x14ac:dyDescent="0.25">
      <c r="B33" s="244"/>
      <c r="C33" s="245"/>
      <c r="D33" s="245"/>
      <c r="E33" s="245"/>
      <c r="F33" s="245"/>
      <c r="G33" s="246"/>
    </row>
    <row r="34" spans="2:7" ht="15.75" thickBot="1" x14ac:dyDescent="0.3">
      <c r="B34" s="247"/>
      <c r="C34" s="248"/>
      <c r="D34" s="248"/>
      <c r="E34" s="248"/>
      <c r="F34" s="248"/>
      <c r="G34" s="249"/>
    </row>
    <row r="37" spans="2:7" x14ac:dyDescent="0.25">
      <c r="B37" s="1"/>
    </row>
  </sheetData>
  <mergeCells count="29">
    <mergeCell ref="B2:G2"/>
    <mergeCell ref="C4:E4"/>
    <mergeCell ref="C5:E5"/>
    <mergeCell ref="F7:G7"/>
    <mergeCell ref="F8:G8"/>
    <mergeCell ref="C6:E6"/>
    <mergeCell ref="F6:G6"/>
    <mergeCell ref="C14:D14"/>
    <mergeCell ref="C15:D15"/>
    <mergeCell ref="C16:D16"/>
    <mergeCell ref="F10:G10"/>
    <mergeCell ref="F11:G11"/>
    <mergeCell ref="F12:G12"/>
    <mergeCell ref="C17:E17"/>
    <mergeCell ref="F17:G17"/>
    <mergeCell ref="C18:E18"/>
    <mergeCell ref="F18:G18"/>
    <mergeCell ref="C7:E7"/>
    <mergeCell ref="C8:E8"/>
    <mergeCell ref="C9:E9"/>
    <mergeCell ref="C10:E10"/>
    <mergeCell ref="C11:D11"/>
    <mergeCell ref="C12:D12"/>
    <mergeCell ref="C13:D13"/>
    <mergeCell ref="F9:G9"/>
    <mergeCell ref="F13:G13"/>
    <mergeCell ref="F14:G14"/>
    <mergeCell ref="F15:G15"/>
    <mergeCell ref="F16:G16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0"/>
  <sheetViews>
    <sheetView zoomScale="80" zoomScaleNormal="80" workbookViewId="0">
      <selection activeCell="B31" sqref="B31"/>
    </sheetView>
  </sheetViews>
  <sheetFormatPr defaultRowHeight="15" x14ac:dyDescent="0.25"/>
  <cols>
    <col min="2" max="2" width="20.5703125" customWidth="1"/>
    <col min="3" max="3" width="14" bestFit="1" customWidth="1"/>
    <col min="4" max="4" width="14" customWidth="1"/>
    <col min="5" max="6" width="12.7109375" customWidth="1"/>
    <col min="7" max="7" width="17.5703125" bestFit="1" customWidth="1"/>
    <col min="8" max="8" width="14.28515625" customWidth="1"/>
    <col min="11" max="12" width="11.28515625" bestFit="1" customWidth="1"/>
    <col min="13" max="13" width="11" bestFit="1" customWidth="1"/>
    <col min="17" max="19" width="9.140625" customWidth="1"/>
  </cols>
  <sheetData>
    <row r="1" spans="2:13" ht="15.75" thickBot="1" x14ac:dyDescent="0.3"/>
    <row r="2" spans="2:13" ht="19.5" thickBot="1" x14ac:dyDescent="0.35">
      <c r="B2" s="329" t="s">
        <v>201</v>
      </c>
      <c r="C2" s="330"/>
      <c r="D2" s="330"/>
      <c r="E2" s="330"/>
      <c r="F2" s="330"/>
      <c r="G2" s="330"/>
      <c r="H2" s="331"/>
      <c r="J2" s="1" t="s">
        <v>0</v>
      </c>
    </row>
    <row r="3" spans="2:13" ht="15.75" thickBot="1" x14ac:dyDescent="0.3"/>
    <row r="4" spans="2:13" x14ac:dyDescent="0.25">
      <c r="B4" s="25" t="s">
        <v>19</v>
      </c>
      <c r="C4" s="294">
        <v>3123</v>
      </c>
      <c r="D4" s="295"/>
      <c r="E4" s="295"/>
      <c r="F4" s="295"/>
      <c r="G4" s="168" t="s">
        <v>18</v>
      </c>
      <c r="H4" s="177">
        <v>16.100000000000001</v>
      </c>
    </row>
    <row r="5" spans="2:13" ht="15.75" thickBot="1" x14ac:dyDescent="0.3">
      <c r="B5" s="24" t="s">
        <v>17</v>
      </c>
      <c r="C5" s="298" t="s">
        <v>117</v>
      </c>
      <c r="D5" s="299"/>
      <c r="E5" s="299"/>
      <c r="F5" s="299"/>
      <c r="G5" s="169" t="s">
        <v>16</v>
      </c>
      <c r="H5" s="178">
        <v>16.2</v>
      </c>
    </row>
    <row r="6" spans="2:13" ht="15.75" thickBot="1" x14ac:dyDescent="0.3">
      <c r="B6" s="23" t="s">
        <v>15</v>
      </c>
      <c r="C6" s="302" t="s">
        <v>159</v>
      </c>
      <c r="D6" s="303"/>
      <c r="E6" s="303"/>
      <c r="F6" s="304"/>
      <c r="G6" s="332" t="s">
        <v>160</v>
      </c>
      <c r="H6" s="334"/>
    </row>
    <row r="7" spans="2:13" x14ac:dyDescent="0.25">
      <c r="B7" s="12" t="s">
        <v>4</v>
      </c>
      <c r="C7" s="22">
        <v>15</v>
      </c>
      <c r="D7" s="41">
        <v>0.1</v>
      </c>
      <c r="E7" s="343">
        <v>1</v>
      </c>
      <c r="F7" s="347"/>
      <c r="G7" s="22">
        <v>16.100000000000001</v>
      </c>
      <c r="H7" s="262">
        <v>0.1</v>
      </c>
    </row>
    <row r="8" spans="2:13" ht="15" customHeight="1" thickBot="1" x14ac:dyDescent="0.3">
      <c r="B8" s="8" t="s">
        <v>12</v>
      </c>
      <c r="C8" s="15" t="s">
        <v>10</v>
      </c>
      <c r="D8" s="159" t="s">
        <v>11</v>
      </c>
      <c r="E8" s="341" t="s">
        <v>10</v>
      </c>
      <c r="F8" s="364"/>
      <c r="G8" s="15" t="s">
        <v>10</v>
      </c>
      <c r="H8" s="13" t="s">
        <v>11</v>
      </c>
    </row>
    <row r="9" spans="2:13" x14ac:dyDescent="0.25">
      <c r="B9" s="12" t="s">
        <v>4</v>
      </c>
      <c r="C9" s="337">
        <v>15.1</v>
      </c>
      <c r="D9" s="338"/>
      <c r="E9" s="343">
        <v>1</v>
      </c>
      <c r="F9" s="347"/>
      <c r="G9" s="337">
        <v>16.2</v>
      </c>
      <c r="H9" s="344"/>
    </row>
    <row r="10" spans="2:13" ht="15.75" thickBot="1" x14ac:dyDescent="0.3">
      <c r="B10" s="8" t="s">
        <v>9</v>
      </c>
      <c r="C10" s="341" t="s">
        <v>118</v>
      </c>
      <c r="D10" s="342"/>
      <c r="E10" s="345" t="s">
        <v>119</v>
      </c>
      <c r="F10" s="364"/>
      <c r="G10" s="341" t="s">
        <v>118</v>
      </c>
      <c r="H10" s="346"/>
    </row>
    <row r="11" spans="2:13" x14ac:dyDescent="0.25">
      <c r="B11" s="12" t="s">
        <v>4</v>
      </c>
      <c r="C11" s="337">
        <v>16.100000000000001</v>
      </c>
      <c r="D11" s="343"/>
      <c r="E11" s="343"/>
      <c r="F11" s="347"/>
      <c r="G11" s="337">
        <v>16.2</v>
      </c>
      <c r="H11" s="344"/>
    </row>
    <row r="12" spans="2:13" ht="15.75" thickBot="1" x14ac:dyDescent="0.3">
      <c r="B12" s="16" t="s">
        <v>8</v>
      </c>
      <c r="C12" s="306" t="s">
        <v>7</v>
      </c>
      <c r="D12" s="307"/>
      <c r="E12" s="307"/>
      <c r="F12" s="308"/>
      <c r="G12" s="341" t="s">
        <v>7</v>
      </c>
      <c r="H12" s="346"/>
    </row>
    <row r="13" spans="2:13" x14ac:dyDescent="0.25">
      <c r="B13" s="12" t="s">
        <v>4</v>
      </c>
      <c r="C13" s="385">
        <v>10.7</v>
      </c>
      <c r="D13" s="386"/>
      <c r="E13" s="147">
        <v>5</v>
      </c>
      <c r="F13" s="55">
        <v>0.4</v>
      </c>
      <c r="G13" s="22">
        <v>12.5</v>
      </c>
      <c r="H13" s="141">
        <v>3</v>
      </c>
    </row>
    <row r="14" spans="2:13" x14ac:dyDescent="0.25">
      <c r="B14" s="8" t="s">
        <v>6</v>
      </c>
      <c r="C14" s="335">
        <v>132</v>
      </c>
      <c r="D14" s="336"/>
      <c r="E14" s="148">
        <v>268</v>
      </c>
      <c r="F14" s="60">
        <v>46</v>
      </c>
      <c r="G14" s="7">
        <v>311</v>
      </c>
      <c r="H14" s="4">
        <v>181</v>
      </c>
    </row>
    <row r="15" spans="2:13" s="2" customFormat="1" x14ac:dyDescent="0.25">
      <c r="B15" s="70" t="s">
        <v>21</v>
      </c>
      <c r="C15" s="339" t="s">
        <v>135</v>
      </c>
      <c r="D15" s="340"/>
      <c r="E15" s="145" t="s">
        <v>134</v>
      </c>
      <c r="F15" s="60" t="s">
        <v>84</v>
      </c>
      <c r="G15" s="63" t="s">
        <v>128</v>
      </c>
      <c r="H15" s="62" t="s">
        <v>129</v>
      </c>
      <c r="J15"/>
      <c r="K15"/>
      <c r="L15"/>
      <c r="M15" s="79"/>
    </row>
    <row r="16" spans="2:13" ht="15.75" thickBot="1" x14ac:dyDescent="0.3">
      <c r="B16" s="16" t="s">
        <v>5</v>
      </c>
      <c r="C16" s="306">
        <v>28.9</v>
      </c>
      <c r="D16" s="384"/>
      <c r="E16" s="146">
        <v>30.5</v>
      </c>
      <c r="F16" s="51">
        <v>16.5</v>
      </c>
      <c r="G16" s="15">
        <v>37.200000000000003</v>
      </c>
      <c r="H16" s="13">
        <v>28.3</v>
      </c>
      <c r="K16" s="103"/>
      <c r="L16" s="103"/>
    </row>
    <row r="17" spans="2:8" x14ac:dyDescent="0.25">
      <c r="B17" s="12" t="s">
        <v>4</v>
      </c>
      <c r="C17" s="53">
        <v>6</v>
      </c>
      <c r="D17" s="190">
        <v>5.0999999999999996</v>
      </c>
      <c r="E17" s="55">
        <v>4.7</v>
      </c>
      <c r="F17" s="55">
        <v>0.4</v>
      </c>
      <c r="G17" s="22">
        <v>12.8</v>
      </c>
      <c r="H17" s="262">
        <v>3.4</v>
      </c>
    </row>
    <row r="18" spans="2:8" s="2" customFormat="1" x14ac:dyDescent="0.25">
      <c r="B18" s="77" t="s">
        <v>3</v>
      </c>
      <c r="C18" s="58">
        <v>8</v>
      </c>
      <c r="D18" s="189">
        <v>13</v>
      </c>
      <c r="E18" s="60">
        <v>7</v>
      </c>
      <c r="F18" s="65">
        <v>5</v>
      </c>
      <c r="G18" s="7">
        <v>14</v>
      </c>
      <c r="H18" s="4">
        <v>8</v>
      </c>
    </row>
    <row r="19" spans="2:8" x14ac:dyDescent="0.25">
      <c r="B19" s="6" t="s">
        <v>2</v>
      </c>
      <c r="C19" s="335" t="s">
        <v>22</v>
      </c>
      <c r="D19" s="382"/>
      <c r="E19" s="382"/>
      <c r="F19" s="336"/>
      <c r="G19" s="287" t="s">
        <v>22</v>
      </c>
      <c r="H19" s="290"/>
    </row>
    <row r="20" spans="2:8" s="2" customFormat="1" ht="15.75" thickBot="1" x14ac:dyDescent="0.3">
      <c r="B20" s="3" t="s">
        <v>1</v>
      </c>
      <c r="C20" s="309" t="s">
        <v>22</v>
      </c>
      <c r="D20" s="310"/>
      <c r="E20" s="310"/>
      <c r="F20" s="311"/>
      <c r="G20" s="309" t="s">
        <v>22</v>
      </c>
      <c r="H20" s="312"/>
    </row>
    <row r="21" spans="2:8" ht="15" customHeight="1" x14ac:dyDescent="0.25">
      <c r="B21" s="237" t="s">
        <v>178</v>
      </c>
      <c r="C21" s="238"/>
      <c r="D21" s="238"/>
      <c r="E21" s="238"/>
      <c r="F21" s="238"/>
      <c r="G21" s="238"/>
      <c r="H21" s="239"/>
    </row>
    <row r="22" spans="2:8" x14ac:dyDescent="0.25">
      <c r="B22" s="206" t="s">
        <v>191</v>
      </c>
      <c r="C22" s="226"/>
      <c r="D22" s="226"/>
      <c r="E22" s="226"/>
      <c r="F22" s="226"/>
      <c r="G22" s="226"/>
      <c r="H22" s="230"/>
    </row>
    <row r="23" spans="2:8" x14ac:dyDescent="0.25">
      <c r="B23" s="122" t="s">
        <v>165</v>
      </c>
      <c r="C23" s="210"/>
      <c r="D23" s="210"/>
      <c r="E23" s="210"/>
      <c r="F23" s="210"/>
      <c r="G23" s="210"/>
      <c r="H23" s="231"/>
    </row>
    <row r="24" spans="2:8" x14ac:dyDescent="0.25">
      <c r="B24" s="203" t="s">
        <v>192</v>
      </c>
      <c r="C24" s="227"/>
      <c r="D24" s="227"/>
      <c r="E24" s="227"/>
      <c r="F24" s="227"/>
      <c r="G24" s="227"/>
      <c r="H24" s="232"/>
    </row>
    <row r="25" spans="2:8" x14ac:dyDescent="0.25">
      <c r="B25" s="211"/>
      <c r="C25" s="227"/>
      <c r="D25" s="227"/>
      <c r="E25" s="227"/>
      <c r="F25" s="227"/>
      <c r="G25" s="227"/>
      <c r="H25" s="232"/>
    </row>
    <row r="26" spans="2:8" ht="15.75" thickBot="1" x14ac:dyDescent="0.3">
      <c r="B26" s="213"/>
      <c r="C26" s="214"/>
      <c r="D26" s="214"/>
      <c r="E26" s="214"/>
      <c r="F26" s="214"/>
      <c r="G26" s="214"/>
      <c r="H26" s="215"/>
    </row>
    <row r="29" spans="2:8" ht="15.75" thickBot="1" x14ac:dyDescent="0.3"/>
    <row r="30" spans="2:8" x14ac:dyDescent="0.25">
      <c r="B30" s="222" t="s">
        <v>179</v>
      </c>
      <c r="C30" s="223"/>
      <c r="D30" s="223"/>
      <c r="E30" s="223"/>
      <c r="F30" s="223"/>
      <c r="G30" s="223"/>
      <c r="H30" s="224"/>
    </row>
    <row r="31" spans="2:8" x14ac:dyDescent="0.25">
      <c r="B31" s="244"/>
      <c r="C31" s="245"/>
      <c r="D31" s="245"/>
      <c r="E31" s="245"/>
      <c r="F31" s="245"/>
      <c r="G31" s="245"/>
      <c r="H31" s="246"/>
    </row>
    <row r="32" spans="2:8" x14ac:dyDescent="0.25">
      <c r="B32" s="244"/>
      <c r="C32" s="245"/>
      <c r="D32" s="245"/>
      <c r="E32" s="245"/>
      <c r="F32" s="245"/>
      <c r="G32" s="245"/>
      <c r="H32" s="246"/>
    </row>
    <row r="33" spans="2:8" ht="15.75" thickBot="1" x14ac:dyDescent="0.3">
      <c r="B33" s="247"/>
      <c r="C33" s="248"/>
      <c r="D33" s="248"/>
      <c r="E33" s="248"/>
      <c r="F33" s="248"/>
      <c r="G33" s="248"/>
      <c r="H33" s="249"/>
    </row>
    <row r="34" spans="2:8" x14ac:dyDescent="0.25">
      <c r="B34" s="216" t="s">
        <v>181</v>
      </c>
      <c r="C34" s="217"/>
      <c r="D34" s="217"/>
      <c r="E34" s="217"/>
      <c r="F34" s="217"/>
      <c r="G34" s="217"/>
      <c r="H34" s="218"/>
    </row>
    <row r="35" spans="2:8" x14ac:dyDescent="0.25">
      <c r="B35" s="244"/>
      <c r="C35" s="245"/>
      <c r="D35" s="245"/>
      <c r="E35" s="245"/>
      <c r="F35" s="245"/>
      <c r="G35" s="245"/>
      <c r="H35" s="246"/>
    </row>
    <row r="36" spans="2:8" x14ac:dyDescent="0.25">
      <c r="B36" s="244"/>
      <c r="C36" s="245"/>
      <c r="D36" s="245"/>
      <c r="E36" s="245"/>
      <c r="F36" s="245"/>
      <c r="G36" s="245"/>
      <c r="H36" s="246"/>
    </row>
    <row r="37" spans="2:8" ht="15.75" thickBot="1" x14ac:dyDescent="0.3">
      <c r="B37" s="247"/>
      <c r="C37" s="248"/>
      <c r="D37" s="248"/>
      <c r="E37" s="248"/>
      <c r="F37" s="248"/>
      <c r="G37" s="248"/>
      <c r="H37" s="249"/>
    </row>
    <row r="40" spans="2:8" x14ac:dyDescent="0.25">
      <c r="B40" s="1"/>
    </row>
  </sheetData>
  <mergeCells count="25">
    <mergeCell ref="B2:H2"/>
    <mergeCell ref="C4:F4"/>
    <mergeCell ref="C5:F5"/>
    <mergeCell ref="E10:F10"/>
    <mergeCell ref="C10:D10"/>
    <mergeCell ref="G9:H9"/>
    <mergeCell ref="G10:H10"/>
    <mergeCell ref="C6:F6"/>
    <mergeCell ref="G6:H6"/>
    <mergeCell ref="E7:F7"/>
    <mergeCell ref="E8:F8"/>
    <mergeCell ref="C9:D9"/>
    <mergeCell ref="E9:F9"/>
    <mergeCell ref="C19:F19"/>
    <mergeCell ref="G19:H19"/>
    <mergeCell ref="C20:F20"/>
    <mergeCell ref="G20:H20"/>
    <mergeCell ref="C11:F11"/>
    <mergeCell ref="C12:F12"/>
    <mergeCell ref="C16:D16"/>
    <mergeCell ref="G11:H11"/>
    <mergeCell ref="G12:H12"/>
    <mergeCell ref="C13:D13"/>
    <mergeCell ref="C14:D14"/>
    <mergeCell ref="C15:D15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8"/>
  <sheetViews>
    <sheetView workbookViewId="0">
      <selection activeCell="B31" sqref="B31"/>
    </sheetView>
  </sheetViews>
  <sheetFormatPr defaultRowHeight="15" x14ac:dyDescent="0.25"/>
  <cols>
    <col min="2" max="2" width="20.5703125" customWidth="1"/>
    <col min="3" max="5" width="12.7109375" customWidth="1"/>
    <col min="6" max="6" width="17.7109375" customWidth="1"/>
    <col min="7" max="7" width="12.7109375" customWidth="1"/>
    <col min="10" max="11" width="11.28515625" bestFit="1" customWidth="1"/>
    <col min="12" max="12" width="11" bestFit="1" customWidth="1"/>
    <col min="16" max="18" width="9.140625" customWidth="1"/>
  </cols>
  <sheetData>
    <row r="1" spans="2:10" ht="15.75" thickBot="1" x14ac:dyDescent="0.3"/>
    <row r="2" spans="2:10" ht="19.5" thickBot="1" x14ac:dyDescent="0.35">
      <c r="B2" s="387" t="s">
        <v>82</v>
      </c>
      <c r="C2" s="388"/>
      <c r="D2" s="388"/>
      <c r="E2" s="388"/>
      <c r="F2" s="388"/>
      <c r="G2" s="389"/>
      <c r="J2" s="1" t="s">
        <v>0</v>
      </c>
    </row>
    <row r="3" spans="2:10" ht="15.75" thickBot="1" x14ac:dyDescent="0.3"/>
    <row r="4" spans="2:10" x14ac:dyDescent="0.25">
      <c r="B4" s="25" t="s">
        <v>19</v>
      </c>
      <c r="C4" s="294">
        <v>1307</v>
      </c>
      <c r="D4" s="295"/>
      <c r="E4" s="295"/>
      <c r="F4" s="101" t="s">
        <v>18</v>
      </c>
      <c r="G4" s="131">
        <v>16</v>
      </c>
    </row>
    <row r="5" spans="2:10" ht="15.75" thickBot="1" x14ac:dyDescent="0.3">
      <c r="B5" s="24" t="s">
        <v>17</v>
      </c>
      <c r="C5" s="298" t="s">
        <v>33</v>
      </c>
      <c r="D5" s="299"/>
      <c r="E5" s="299"/>
      <c r="F5" s="102" t="s">
        <v>16</v>
      </c>
      <c r="G5" s="132">
        <v>17.3</v>
      </c>
    </row>
    <row r="6" spans="2:10" ht="15.75" thickBot="1" x14ac:dyDescent="0.3">
      <c r="B6" s="23" t="s">
        <v>15</v>
      </c>
      <c r="C6" s="302" t="s">
        <v>14</v>
      </c>
      <c r="D6" s="303"/>
      <c r="E6" s="304"/>
      <c r="F6" s="302" t="s">
        <v>13</v>
      </c>
      <c r="G6" s="305"/>
    </row>
    <row r="7" spans="2:10" x14ac:dyDescent="0.25">
      <c r="B7" s="12" t="s">
        <v>4</v>
      </c>
      <c r="C7" s="337">
        <v>16</v>
      </c>
      <c r="D7" s="343"/>
      <c r="E7" s="347"/>
      <c r="F7" s="337">
        <v>17.3</v>
      </c>
      <c r="G7" s="344"/>
    </row>
    <row r="8" spans="2:10" ht="15" customHeight="1" x14ac:dyDescent="0.25">
      <c r="B8" s="8" t="s">
        <v>12</v>
      </c>
      <c r="C8" s="287" t="s">
        <v>10</v>
      </c>
      <c r="D8" s="288"/>
      <c r="E8" s="355"/>
      <c r="F8" s="287" t="s">
        <v>10</v>
      </c>
      <c r="G8" s="290"/>
    </row>
    <row r="9" spans="2:10" x14ac:dyDescent="0.25">
      <c r="B9" s="8" t="s">
        <v>9</v>
      </c>
      <c r="C9" s="287" t="s">
        <v>68</v>
      </c>
      <c r="D9" s="288"/>
      <c r="E9" s="355"/>
      <c r="F9" s="287" t="s">
        <v>68</v>
      </c>
      <c r="G9" s="290"/>
    </row>
    <row r="10" spans="2:10" ht="15.75" thickBot="1" x14ac:dyDescent="0.3">
      <c r="B10" s="16" t="s">
        <v>8</v>
      </c>
      <c r="C10" s="306" t="s">
        <v>7</v>
      </c>
      <c r="D10" s="307"/>
      <c r="E10" s="308"/>
      <c r="F10" s="306" t="s">
        <v>7</v>
      </c>
      <c r="G10" s="363"/>
    </row>
    <row r="11" spans="2:10" x14ac:dyDescent="0.25">
      <c r="B11" s="12" t="s">
        <v>4</v>
      </c>
      <c r="C11" s="337">
        <v>10.199999999999999</v>
      </c>
      <c r="D11" s="338"/>
      <c r="E11" s="21">
        <v>5.8</v>
      </c>
      <c r="F11" s="337">
        <v>17.3</v>
      </c>
      <c r="G11" s="344"/>
    </row>
    <row r="12" spans="2:10" x14ac:dyDescent="0.25">
      <c r="B12" s="8" t="s">
        <v>6</v>
      </c>
      <c r="C12" s="287">
        <v>199</v>
      </c>
      <c r="D12" s="289"/>
      <c r="E12" s="5">
        <v>239</v>
      </c>
      <c r="F12" s="287">
        <v>210</v>
      </c>
      <c r="G12" s="290"/>
    </row>
    <row r="13" spans="2:10" x14ac:dyDescent="0.25">
      <c r="B13" s="19" t="s">
        <v>21</v>
      </c>
      <c r="C13" s="390" t="s">
        <v>69</v>
      </c>
      <c r="D13" s="391"/>
      <c r="E13" s="392"/>
      <c r="F13" s="287" t="s">
        <v>69</v>
      </c>
      <c r="G13" s="290"/>
    </row>
    <row r="14" spans="2:10" ht="15.75" thickBot="1" x14ac:dyDescent="0.3">
      <c r="B14" s="16" t="s">
        <v>5</v>
      </c>
      <c r="C14" s="341">
        <v>26.6</v>
      </c>
      <c r="D14" s="342"/>
      <c r="E14" s="14">
        <v>23.3</v>
      </c>
      <c r="F14" s="306">
        <v>24.5</v>
      </c>
      <c r="G14" s="363"/>
    </row>
    <row r="15" spans="2:10" x14ac:dyDescent="0.25">
      <c r="B15" s="12" t="s">
        <v>4</v>
      </c>
      <c r="C15" s="11">
        <v>8.6</v>
      </c>
      <c r="D15" s="10">
        <v>5.6</v>
      </c>
      <c r="E15" s="10">
        <v>1.8</v>
      </c>
      <c r="F15" s="337">
        <v>17.3</v>
      </c>
      <c r="G15" s="344"/>
    </row>
    <row r="16" spans="2:10" s="2" customFormat="1" ht="30" x14ac:dyDescent="0.25">
      <c r="B16" s="77" t="s">
        <v>3</v>
      </c>
      <c r="C16" s="58">
        <v>13</v>
      </c>
      <c r="D16" s="60">
        <v>12</v>
      </c>
      <c r="E16" s="65" t="s">
        <v>70</v>
      </c>
      <c r="F16" s="335">
        <v>12</v>
      </c>
      <c r="G16" s="410"/>
    </row>
    <row r="17" spans="2:7" x14ac:dyDescent="0.25">
      <c r="B17" s="6" t="s">
        <v>2</v>
      </c>
      <c r="C17" s="287" t="s">
        <v>71</v>
      </c>
      <c r="D17" s="288"/>
      <c r="E17" s="289"/>
      <c r="F17" s="287" t="s">
        <v>83</v>
      </c>
      <c r="G17" s="290"/>
    </row>
    <row r="18" spans="2:7" s="2" customFormat="1" ht="30" customHeight="1" thickBot="1" x14ac:dyDescent="0.3">
      <c r="B18" s="3" t="s">
        <v>1</v>
      </c>
      <c r="C18" s="309" t="s">
        <v>22</v>
      </c>
      <c r="D18" s="310"/>
      <c r="E18" s="311"/>
      <c r="F18" s="309" t="s">
        <v>22</v>
      </c>
      <c r="G18" s="312"/>
    </row>
    <row r="19" spans="2:7" x14ac:dyDescent="0.25">
      <c r="B19" s="313" t="s">
        <v>97</v>
      </c>
      <c r="C19" s="314"/>
      <c r="D19" s="314"/>
      <c r="E19" s="314"/>
      <c r="F19" s="314"/>
      <c r="G19" s="315"/>
    </row>
    <row r="20" spans="2:7" ht="30" customHeight="1" thickBot="1" x14ac:dyDescent="0.3">
      <c r="B20" s="316"/>
      <c r="C20" s="317"/>
      <c r="D20" s="317"/>
      <c r="E20" s="317"/>
      <c r="F20" s="317"/>
      <c r="G20" s="318"/>
    </row>
    <row r="21" spans="2:7" x14ac:dyDescent="0.25">
      <c r="B21" s="33"/>
      <c r="C21" s="33"/>
      <c r="D21" s="33"/>
      <c r="E21" s="33"/>
      <c r="F21" s="33"/>
      <c r="G21" s="33"/>
    </row>
    <row r="22" spans="2:7" ht="15.75" thickBot="1" x14ac:dyDescent="0.3"/>
    <row r="23" spans="2:7" x14ac:dyDescent="0.25">
      <c r="B23" s="393" t="s">
        <v>108</v>
      </c>
      <c r="C23" s="402"/>
      <c r="D23" s="402"/>
      <c r="E23" s="402"/>
      <c r="F23" s="402"/>
      <c r="G23" s="403"/>
    </row>
    <row r="24" spans="2:7" x14ac:dyDescent="0.25">
      <c r="B24" s="404"/>
      <c r="C24" s="405"/>
      <c r="D24" s="405"/>
      <c r="E24" s="405"/>
      <c r="F24" s="405"/>
      <c r="G24" s="406"/>
    </row>
    <row r="25" spans="2:7" ht="15.75" thickBot="1" x14ac:dyDescent="0.3">
      <c r="B25" s="407"/>
      <c r="C25" s="408"/>
      <c r="D25" s="408"/>
      <c r="E25" s="408"/>
      <c r="F25" s="408"/>
      <c r="G25" s="409"/>
    </row>
    <row r="26" spans="2:7" x14ac:dyDescent="0.25">
      <c r="B26" s="393" t="s">
        <v>106</v>
      </c>
      <c r="C26" s="394"/>
      <c r="D26" s="394"/>
      <c r="E26" s="394"/>
      <c r="F26" s="394"/>
      <c r="G26" s="395"/>
    </row>
    <row r="27" spans="2:7" x14ac:dyDescent="0.25">
      <c r="B27" s="396"/>
      <c r="C27" s="397"/>
      <c r="D27" s="397"/>
      <c r="E27" s="397"/>
      <c r="F27" s="397"/>
      <c r="G27" s="398"/>
    </row>
    <row r="28" spans="2:7" ht="15.75" thickBot="1" x14ac:dyDescent="0.3">
      <c r="B28" s="399"/>
      <c r="C28" s="400"/>
      <c r="D28" s="400"/>
      <c r="E28" s="400"/>
      <c r="F28" s="400"/>
      <c r="G28" s="401"/>
    </row>
  </sheetData>
  <mergeCells count="30">
    <mergeCell ref="F7:G7"/>
    <mergeCell ref="F8:G8"/>
    <mergeCell ref="F9:G9"/>
    <mergeCell ref="F10:G10"/>
    <mergeCell ref="F13:G13"/>
    <mergeCell ref="F11:G11"/>
    <mergeCell ref="F12:G12"/>
    <mergeCell ref="C7:E7"/>
    <mergeCell ref="C8:E8"/>
    <mergeCell ref="C9:E9"/>
    <mergeCell ref="C10:E10"/>
    <mergeCell ref="C11:D11"/>
    <mergeCell ref="C12:D12"/>
    <mergeCell ref="C13:E13"/>
    <mergeCell ref="C14:D14"/>
    <mergeCell ref="B26:G28"/>
    <mergeCell ref="C17:E17"/>
    <mergeCell ref="F17:G17"/>
    <mergeCell ref="C18:E18"/>
    <mergeCell ref="F18:G18"/>
    <mergeCell ref="B19:G20"/>
    <mergeCell ref="B23:G25"/>
    <mergeCell ref="F14:G14"/>
    <mergeCell ref="F15:G15"/>
    <mergeCell ref="F16:G16"/>
    <mergeCell ref="C6:E6"/>
    <mergeCell ref="F6:G6"/>
    <mergeCell ref="B2:G2"/>
    <mergeCell ref="C4:E4"/>
    <mergeCell ref="C5:E5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B26" sqref="B26:G28"/>
    </sheetView>
  </sheetViews>
  <sheetFormatPr defaultRowHeight="15" x14ac:dyDescent="0.25"/>
  <cols>
    <col min="2" max="2" width="20.5703125" customWidth="1"/>
    <col min="3" max="7" width="12.7109375" customWidth="1"/>
    <col min="10" max="11" width="11.28515625" bestFit="1" customWidth="1"/>
    <col min="12" max="12" width="11" bestFit="1" customWidth="1"/>
    <col min="16" max="18" width="9.140625" customWidth="1"/>
  </cols>
  <sheetData>
    <row r="1" spans="1:11" ht="15.75" thickBot="1" x14ac:dyDescent="0.3"/>
    <row r="2" spans="1:11" ht="19.5" thickBot="1" x14ac:dyDescent="0.35">
      <c r="A2" t="s">
        <v>116</v>
      </c>
      <c r="B2" s="387" t="s">
        <v>82</v>
      </c>
      <c r="C2" s="388"/>
      <c r="D2" s="388"/>
      <c r="E2" s="388"/>
      <c r="F2" s="388"/>
      <c r="G2" s="389"/>
      <c r="J2" s="1" t="s">
        <v>0</v>
      </c>
    </row>
    <row r="3" spans="1:11" ht="15.75" thickBot="1" x14ac:dyDescent="0.3"/>
    <row r="4" spans="1:11" x14ac:dyDescent="0.25">
      <c r="B4" s="25" t="s">
        <v>19</v>
      </c>
      <c r="C4" s="294">
        <v>1308</v>
      </c>
      <c r="D4" s="295"/>
      <c r="E4" s="296" t="s">
        <v>18</v>
      </c>
      <c r="F4" s="297"/>
      <c r="G4" s="131">
        <v>9</v>
      </c>
    </row>
    <row r="5" spans="1:11" ht="15.75" thickBot="1" x14ac:dyDescent="0.3">
      <c r="B5" s="24" t="s">
        <v>17</v>
      </c>
      <c r="C5" s="298" t="s">
        <v>33</v>
      </c>
      <c r="D5" s="299"/>
      <c r="E5" s="300" t="s">
        <v>16</v>
      </c>
      <c r="F5" s="301"/>
      <c r="G5" s="132">
        <v>8.8000000000000007</v>
      </c>
    </row>
    <row r="6" spans="1:11" ht="15.75" thickBot="1" x14ac:dyDescent="0.3">
      <c r="B6" s="23" t="s">
        <v>15</v>
      </c>
      <c r="C6" s="302" t="s">
        <v>14</v>
      </c>
      <c r="D6" s="304"/>
      <c r="E6" s="302" t="s">
        <v>13</v>
      </c>
      <c r="F6" s="303"/>
      <c r="G6" s="305"/>
    </row>
    <row r="7" spans="1:11" x14ac:dyDescent="0.25">
      <c r="B7" s="12" t="s">
        <v>4</v>
      </c>
      <c r="C7" s="337">
        <v>9</v>
      </c>
      <c r="D7" s="347"/>
      <c r="E7" s="136">
        <v>8.1999999999999993</v>
      </c>
      <c r="F7" s="137">
        <v>0.4</v>
      </c>
      <c r="G7" s="139">
        <v>0.2</v>
      </c>
    </row>
    <row r="8" spans="1:11" ht="15" customHeight="1" x14ac:dyDescent="0.25">
      <c r="B8" s="8" t="s">
        <v>12</v>
      </c>
      <c r="C8" s="287" t="s">
        <v>11</v>
      </c>
      <c r="D8" s="355"/>
      <c r="E8" s="133" t="s">
        <v>11</v>
      </c>
      <c r="F8" s="134" t="s">
        <v>10</v>
      </c>
      <c r="G8" s="138" t="s">
        <v>11</v>
      </c>
    </row>
    <row r="9" spans="1:11" x14ac:dyDescent="0.25">
      <c r="B9" s="8" t="s">
        <v>9</v>
      </c>
      <c r="C9" s="287" t="s">
        <v>35</v>
      </c>
      <c r="D9" s="355"/>
      <c r="E9" s="287" t="s">
        <v>74</v>
      </c>
      <c r="F9" s="288"/>
      <c r="G9" s="135" t="s">
        <v>109</v>
      </c>
    </row>
    <row r="10" spans="1:11" ht="15.75" thickBot="1" x14ac:dyDescent="0.3">
      <c r="B10" s="16" t="s">
        <v>8</v>
      </c>
      <c r="C10" s="306" t="s">
        <v>7</v>
      </c>
      <c r="D10" s="308"/>
      <c r="E10" s="341" t="s">
        <v>7</v>
      </c>
      <c r="F10" s="345"/>
      <c r="G10" s="346"/>
    </row>
    <row r="11" spans="1:11" x14ac:dyDescent="0.25">
      <c r="B11" s="12" t="s">
        <v>4</v>
      </c>
      <c r="C11" s="337">
        <v>9</v>
      </c>
      <c r="D11" s="347"/>
      <c r="E11" s="337">
        <v>7.1</v>
      </c>
      <c r="F11" s="338"/>
      <c r="G11" s="111">
        <v>1.7</v>
      </c>
    </row>
    <row r="12" spans="1:11" x14ac:dyDescent="0.25">
      <c r="B12" s="8" t="s">
        <v>6</v>
      </c>
      <c r="C12" s="287">
        <v>207</v>
      </c>
      <c r="D12" s="355"/>
      <c r="E12" s="287">
        <v>138</v>
      </c>
      <c r="F12" s="289"/>
      <c r="G12" s="109">
        <v>148</v>
      </c>
    </row>
    <row r="13" spans="1:11" x14ac:dyDescent="0.25">
      <c r="B13" s="19" t="s">
        <v>21</v>
      </c>
      <c r="C13" s="390" t="s">
        <v>72</v>
      </c>
      <c r="D13" s="392"/>
      <c r="E13" s="339" t="s">
        <v>112</v>
      </c>
      <c r="F13" s="340"/>
      <c r="G13" s="112" t="s">
        <v>113</v>
      </c>
    </row>
    <row r="14" spans="1:11" ht="15.75" thickBot="1" x14ac:dyDescent="0.3">
      <c r="B14" s="16" t="s">
        <v>5</v>
      </c>
      <c r="C14" s="341">
        <v>32.299999999999997</v>
      </c>
      <c r="D14" s="364"/>
      <c r="E14" s="306">
        <v>34.200000000000003</v>
      </c>
      <c r="F14" s="384"/>
      <c r="G14" s="108">
        <v>35</v>
      </c>
    </row>
    <row r="15" spans="1:11" x14ac:dyDescent="0.25">
      <c r="B15" s="12" t="s">
        <v>4</v>
      </c>
      <c r="C15" s="11">
        <v>8.6999999999999993</v>
      </c>
      <c r="D15" s="10">
        <v>0.3</v>
      </c>
      <c r="E15" s="11">
        <v>7.4</v>
      </c>
      <c r="F15" s="113">
        <v>1</v>
      </c>
      <c r="G15" s="9">
        <v>0.4</v>
      </c>
    </row>
    <row r="16" spans="1:11" ht="15.75" customHeight="1" x14ac:dyDescent="0.25">
      <c r="B16" s="8" t="s">
        <v>3</v>
      </c>
      <c r="C16" s="7">
        <v>16</v>
      </c>
      <c r="D16" s="5">
        <v>6</v>
      </c>
      <c r="E16" s="7">
        <v>9</v>
      </c>
      <c r="F16" s="105">
        <v>13</v>
      </c>
      <c r="G16" s="4">
        <v>4</v>
      </c>
      <c r="K16" t="s">
        <v>87</v>
      </c>
    </row>
    <row r="17" spans="2:7" x14ac:dyDescent="0.25">
      <c r="B17" s="6" t="s">
        <v>2</v>
      </c>
      <c r="C17" s="287" t="s">
        <v>22</v>
      </c>
      <c r="D17" s="289"/>
      <c r="E17" s="287" t="s">
        <v>114</v>
      </c>
      <c r="F17" s="288"/>
      <c r="G17" s="290"/>
    </row>
    <row r="18" spans="2:7" s="2" customFormat="1" ht="30" customHeight="1" thickBot="1" x14ac:dyDescent="0.3">
      <c r="B18" s="3" t="s">
        <v>1</v>
      </c>
      <c r="C18" s="309" t="s">
        <v>22</v>
      </c>
      <c r="D18" s="311"/>
      <c r="E18" s="309" t="s">
        <v>22</v>
      </c>
      <c r="F18" s="310"/>
      <c r="G18" s="312"/>
    </row>
    <row r="19" spans="2:7" x14ac:dyDescent="0.25">
      <c r="B19" s="313" t="s">
        <v>115</v>
      </c>
      <c r="C19" s="314"/>
      <c r="D19" s="314"/>
      <c r="E19" s="314"/>
      <c r="F19" s="314"/>
      <c r="G19" s="315"/>
    </row>
    <row r="20" spans="2:7" ht="30" customHeight="1" thickBot="1" x14ac:dyDescent="0.3">
      <c r="B20" s="316"/>
      <c r="C20" s="317"/>
      <c r="D20" s="317"/>
      <c r="E20" s="317"/>
      <c r="F20" s="317"/>
      <c r="G20" s="318"/>
    </row>
    <row r="21" spans="2:7" x14ac:dyDescent="0.25">
      <c r="B21" s="33"/>
      <c r="C21" s="33"/>
      <c r="D21" s="33"/>
      <c r="E21" s="33"/>
      <c r="F21" s="33"/>
      <c r="G21" s="33"/>
    </row>
    <row r="22" spans="2:7" ht="15.75" thickBot="1" x14ac:dyDescent="0.3"/>
    <row r="23" spans="2:7" x14ac:dyDescent="0.25">
      <c r="B23" s="393" t="s">
        <v>110</v>
      </c>
      <c r="C23" s="402"/>
      <c r="D23" s="402"/>
      <c r="E23" s="402"/>
      <c r="F23" s="402"/>
      <c r="G23" s="403"/>
    </row>
    <row r="24" spans="2:7" x14ac:dyDescent="0.25">
      <c r="B24" s="404"/>
      <c r="C24" s="405"/>
      <c r="D24" s="405"/>
      <c r="E24" s="405"/>
      <c r="F24" s="405"/>
      <c r="G24" s="406"/>
    </row>
    <row r="25" spans="2:7" ht="30.75" customHeight="1" thickBot="1" x14ac:dyDescent="0.3">
      <c r="B25" s="407"/>
      <c r="C25" s="408"/>
      <c r="D25" s="408"/>
      <c r="E25" s="408"/>
      <c r="F25" s="408"/>
      <c r="G25" s="409"/>
    </row>
    <row r="26" spans="2:7" x14ac:dyDescent="0.25">
      <c r="B26" s="411" t="s">
        <v>111</v>
      </c>
      <c r="C26" s="412"/>
      <c r="D26" s="412"/>
      <c r="E26" s="412"/>
      <c r="F26" s="412"/>
      <c r="G26" s="413"/>
    </row>
    <row r="27" spans="2:7" x14ac:dyDescent="0.25">
      <c r="B27" s="414"/>
      <c r="C27" s="415"/>
      <c r="D27" s="415"/>
      <c r="E27" s="415"/>
      <c r="F27" s="415"/>
      <c r="G27" s="416"/>
    </row>
    <row r="28" spans="2:7" ht="15.75" thickBot="1" x14ac:dyDescent="0.3">
      <c r="B28" s="417"/>
      <c r="C28" s="418"/>
      <c r="D28" s="418"/>
      <c r="E28" s="418"/>
      <c r="F28" s="418"/>
      <c r="G28" s="419"/>
    </row>
    <row r="31" spans="2:7" x14ac:dyDescent="0.25">
      <c r="B31" s="2"/>
    </row>
  </sheetData>
  <mergeCells count="28">
    <mergeCell ref="E9:F9"/>
    <mergeCell ref="E12:F12"/>
    <mergeCell ref="E13:F13"/>
    <mergeCell ref="E14:F14"/>
    <mergeCell ref="E10:G10"/>
    <mergeCell ref="E11:F11"/>
    <mergeCell ref="C12:D12"/>
    <mergeCell ref="C13:D13"/>
    <mergeCell ref="C14:D14"/>
    <mergeCell ref="C7:D7"/>
    <mergeCell ref="C8:D8"/>
    <mergeCell ref="C9:D9"/>
    <mergeCell ref="C10:D10"/>
    <mergeCell ref="C11:D11"/>
    <mergeCell ref="B26:G28"/>
    <mergeCell ref="C17:D17"/>
    <mergeCell ref="E17:G17"/>
    <mergeCell ref="C18:D18"/>
    <mergeCell ref="E18:G18"/>
    <mergeCell ref="B19:G20"/>
    <mergeCell ref="B23:G25"/>
    <mergeCell ref="C6:D6"/>
    <mergeCell ref="E6:G6"/>
    <mergeCell ref="B2:G2"/>
    <mergeCell ref="C4:D4"/>
    <mergeCell ref="C5:D5"/>
    <mergeCell ref="E4:F4"/>
    <mergeCell ref="E5:F5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1"/>
  <sheetViews>
    <sheetView workbookViewId="0">
      <selection activeCell="C31" sqref="C31"/>
    </sheetView>
  </sheetViews>
  <sheetFormatPr defaultRowHeight="15" x14ac:dyDescent="0.25"/>
  <cols>
    <col min="2" max="2" width="20.5703125" customWidth="1"/>
    <col min="3" max="3" width="19.85546875" bestFit="1" customWidth="1"/>
    <col min="4" max="4" width="17.5703125" bestFit="1" customWidth="1"/>
    <col min="5" max="5" width="12.7109375" customWidth="1"/>
    <col min="8" max="9" width="11.28515625" bestFit="1" customWidth="1"/>
    <col min="10" max="10" width="11" bestFit="1" customWidth="1"/>
    <col min="14" max="16" width="9.140625" customWidth="1"/>
  </cols>
  <sheetData>
    <row r="1" spans="2:8" ht="15.75" thickBot="1" x14ac:dyDescent="0.3"/>
    <row r="2" spans="2:8" ht="19.5" thickBot="1" x14ac:dyDescent="0.35">
      <c r="B2" s="387" t="s">
        <v>82</v>
      </c>
      <c r="C2" s="388"/>
      <c r="D2" s="388"/>
      <c r="E2" s="389"/>
      <c r="H2" s="1" t="s">
        <v>0</v>
      </c>
    </row>
    <row r="3" spans="2:8" ht="15.75" thickBot="1" x14ac:dyDescent="0.3"/>
    <row r="4" spans="2:8" x14ac:dyDescent="0.25">
      <c r="B4" s="25" t="s">
        <v>19</v>
      </c>
      <c r="C4" s="74">
        <v>1365</v>
      </c>
      <c r="D4" s="101" t="s">
        <v>18</v>
      </c>
      <c r="E4" s="131">
        <v>29.3</v>
      </c>
    </row>
    <row r="5" spans="2:8" ht="15.75" thickBot="1" x14ac:dyDescent="0.3">
      <c r="B5" s="24" t="s">
        <v>17</v>
      </c>
      <c r="C5" s="75" t="s">
        <v>33</v>
      </c>
      <c r="D5" s="102" t="s">
        <v>16</v>
      </c>
      <c r="E5" s="132">
        <v>28.4</v>
      </c>
    </row>
    <row r="6" spans="2:8" ht="15.75" thickBot="1" x14ac:dyDescent="0.3">
      <c r="B6" s="23" t="s">
        <v>15</v>
      </c>
      <c r="C6" s="76" t="s">
        <v>14</v>
      </c>
      <c r="D6" s="302" t="s">
        <v>13</v>
      </c>
      <c r="E6" s="305"/>
    </row>
    <row r="7" spans="2:8" x14ac:dyDescent="0.25">
      <c r="B7" s="12" t="s">
        <v>4</v>
      </c>
      <c r="C7" s="53">
        <v>29.3</v>
      </c>
      <c r="D7" s="337">
        <v>28.4</v>
      </c>
      <c r="E7" s="344"/>
    </row>
    <row r="8" spans="2:8" ht="15" customHeight="1" x14ac:dyDescent="0.25">
      <c r="B8" s="8" t="s">
        <v>12</v>
      </c>
      <c r="C8" s="58" t="s">
        <v>10</v>
      </c>
      <c r="D8" s="287" t="s">
        <v>10</v>
      </c>
      <c r="E8" s="290"/>
    </row>
    <row r="9" spans="2:8" x14ac:dyDescent="0.25">
      <c r="B9" s="8" t="s">
        <v>9</v>
      </c>
      <c r="C9" s="58" t="s">
        <v>68</v>
      </c>
      <c r="D9" s="287" t="s">
        <v>68</v>
      </c>
      <c r="E9" s="290"/>
    </row>
    <row r="10" spans="2:8" ht="15.75" thickBot="1" x14ac:dyDescent="0.3">
      <c r="B10" s="16" t="s">
        <v>8</v>
      </c>
      <c r="C10" s="49" t="s">
        <v>7</v>
      </c>
      <c r="D10" s="306" t="s">
        <v>7</v>
      </c>
      <c r="E10" s="363"/>
    </row>
    <row r="11" spans="2:8" x14ac:dyDescent="0.25">
      <c r="B11" s="12" t="s">
        <v>4</v>
      </c>
      <c r="C11" s="53">
        <v>29.3</v>
      </c>
      <c r="D11" s="337">
        <v>28.4</v>
      </c>
      <c r="E11" s="344"/>
    </row>
    <row r="12" spans="2:8" x14ac:dyDescent="0.25">
      <c r="B12" s="8" t="s">
        <v>6</v>
      </c>
      <c r="C12" s="58">
        <v>210</v>
      </c>
      <c r="D12" s="287">
        <v>239</v>
      </c>
      <c r="E12" s="290"/>
    </row>
    <row r="13" spans="2:8" x14ac:dyDescent="0.25">
      <c r="B13" s="19" t="s">
        <v>21</v>
      </c>
      <c r="C13" s="63" t="s">
        <v>69</v>
      </c>
      <c r="D13" s="287" t="s">
        <v>69</v>
      </c>
      <c r="E13" s="290"/>
    </row>
    <row r="14" spans="2:8" ht="15.75" thickBot="1" x14ac:dyDescent="0.3">
      <c r="B14" s="16" t="s">
        <v>5</v>
      </c>
      <c r="C14" s="49">
        <v>24.5</v>
      </c>
      <c r="D14" s="306">
        <v>23.3</v>
      </c>
      <c r="E14" s="363"/>
    </row>
    <row r="15" spans="2:8" x14ac:dyDescent="0.25">
      <c r="B15" s="12" t="s">
        <v>4</v>
      </c>
      <c r="C15" s="66">
        <v>29.3</v>
      </c>
      <c r="D15" s="337">
        <v>28.4</v>
      </c>
      <c r="E15" s="344"/>
    </row>
    <row r="16" spans="2:8" ht="15.75" customHeight="1" x14ac:dyDescent="0.25">
      <c r="B16" s="8" t="s">
        <v>3</v>
      </c>
      <c r="C16" s="58">
        <v>12</v>
      </c>
      <c r="D16" s="287">
        <v>12</v>
      </c>
      <c r="E16" s="290"/>
    </row>
    <row r="17" spans="2:5" x14ac:dyDescent="0.25">
      <c r="B17" s="6" t="s">
        <v>2</v>
      </c>
      <c r="C17" s="99" t="s">
        <v>86</v>
      </c>
      <c r="D17" s="287" t="s">
        <v>85</v>
      </c>
      <c r="E17" s="290"/>
    </row>
    <row r="18" spans="2:5" s="2" customFormat="1" ht="30" customHeight="1" thickBot="1" x14ac:dyDescent="0.3">
      <c r="B18" s="3" t="s">
        <v>1</v>
      </c>
      <c r="C18" s="73" t="s">
        <v>22</v>
      </c>
      <c r="D18" s="309" t="s">
        <v>22</v>
      </c>
      <c r="E18" s="312"/>
    </row>
    <row r="19" spans="2:5" x14ac:dyDescent="0.25">
      <c r="B19" s="313" t="s">
        <v>99</v>
      </c>
      <c r="C19" s="314"/>
      <c r="D19" s="314"/>
      <c r="E19" s="315"/>
    </row>
    <row r="20" spans="2:5" ht="30" customHeight="1" thickBot="1" x14ac:dyDescent="0.3">
      <c r="B20" s="316"/>
      <c r="C20" s="317"/>
      <c r="D20" s="317"/>
      <c r="E20" s="318"/>
    </row>
    <row r="21" spans="2:5" x14ac:dyDescent="0.25">
      <c r="B21" s="33"/>
      <c r="C21" s="33"/>
      <c r="D21" s="33"/>
      <c r="E21" s="33"/>
    </row>
    <row r="22" spans="2:5" ht="15.75" thickBot="1" x14ac:dyDescent="0.3"/>
    <row r="23" spans="2:5" x14ac:dyDescent="0.25">
      <c r="B23" s="393" t="s">
        <v>104</v>
      </c>
      <c r="C23" s="402"/>
      <c r="D23" s="402"/>
      <c r="E23" s="403"/>
    </row>
    <row r="24" spans="2:5" x14ac:dyDescent="0.25">
      <c r="B24" s="404"/>
      <c r="C24" s="405"/>
      <c r="D24" s="405"/>
      <c r="E24" s="406"/>
    </row>
    <row r="25" spans="2:5" ht="15.75" thickBot="1" x14ac:dyDescent="0.3">
      <c r="B25" s="407"/>
      <c r="C25" s="408"/>
      <c r="D25" s="408"/>
      <c r="E25" s="409"/>
    </row>
    <row r="26" spans="2:5" x14ac:dyDescent="0.25">
      <c r="B26" s="393" t="s">
        <v>106</v>
      </c>
      <c r="C26" s="394"/>
      <c r="D26" s="394"/>
      <c r="E26" s="395"/>
    </row>
    <row r="27" spans="2:5" x14ac:dyDescent="0.25">
      <c r="B27" s="396"/>
      <c r="C27" s="397"/>
      <c r="D27" s="397"/>
      <c r="E27" s="398"/>
    </row>
    <row r="28" spans="2:5" ht="15.75" thickBot="1" x14ac:dyDescent="0.3">
      <c r="B28" s="399"/>
      <c r="C28" s="400"/>
      <c r="D28" s="400"/>
      <c r="E28" s="401"/>
    </row>
    <row r="31" spans="2:5" x14ac:dyDescent="0.25">
      <c r="B31" s="2"/>
    </row>
  </sheetData>
  <mergeCells count="17">
    <mergeCell ref="D14:E14"/>
    <mergeCell ref="D15:E15"/>
    <mergeCell ref="D16:E16"/>
    <mergeCell ref="D6:E6"/>
    <mergeCell ref="B2:E2"/>
    <mergeCell ref="D7:E7"/>
    <mergeCell ref="D8:E8"/>
    <mergeCell ref="D9:E9"/>
    <mergeCell ref="D10:E10"/>
    <mergeCell ref="D11:E11"/>
    <mergeCell ref="D12:E12"/>
    <mergeCell ref="D13:E13"/>
    <mergeCell ref="B26:E28"/>
    <mergeCell ref="D17:E17"/>
    <mergeCell ref="D18:E18"/>
    <mergeCell ref="B19:E20"/>
    <mergeCell ref="B23:E25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1"/>
  <sheetViews>
    <sheetView workbookViewId="0">
      <selection activeCell="B26" sqref="B26:E28"/>
    </sheetView>
  </sheetViews>
  <sheetFormatPr defaultRowHeight="15" x14ac:dyDescent="0.25"/>
  <cols>
    <col min="2" max="2" width="20.5703125" customWidth="1"/>
    <col min="3" max="3" width="19.85546875" bestFit="1" customWidth="1"/>
    <col min="4" max="4" width="17.5703125" bestFit="1" customWidth="1"/>
    <col min="5" max="5" width="12.7109375" customWidth="1"/>
    <col min="8" max="9" width="11.28515625" bestFit="1" customWidth="1"/>
    <col min="10" max="10" width="11" bestFit="1" customWidth="1"/>
    <col min="14" max="16" width="9.140625" customWidth="1"/>
  </cols>
  <sheetData>
    <row r="1" spans="2:8" ht="15.75" thickBot="1" x14ac:dyDescent="0.3"/>
    <row r="2" spans="2:8" ht="19.5" thickBot="1" x14ac:dyDescent="0.35">
      <c r="B2" s="387" t="s">
        <v>82</v>
      </c>
      <c r="C2" s="388"/>
      <c r="D2" s="388"/>
      <c r="E2" s="389"/>
      <c r="H2" s="1" t="s">
        <v>0</v>
      </c>
    </row>
    <row r="3" spans="2:8" ht="15.75" thickBot="1" x14ac:dyDescent="0.3"/>
    <row r="4" spans="2:8" x14ac:dyDescent="0.25">
      <c r="B4" s="25" t="s">
        <v>19</v>
      </c>
      <c r="C4" s="74">
        <v>1379</v>
      </c>
      <c r="D4" s="106" t="s">
        <v>18</v>
      </c>
      <c r="E4" s="131">
        <v>13.8</v>
      </c>
    </row>
    <row r="5" spans="2:8" ht="15.75" thickBot="1" x14ac:dyDescent="0.3">
      <c r="B5" s="24" t="s">
        <v>17</v>
      </c>
      <c r="C5" s="75" t="s">
        <v>33</v>
      </c>
      <c r="D5" s="107" t="s">
        <v>16</v>
      </c>
      <c r="E5" s="132">
        <v>12.6</v>
      </c>
    </row>
    <row r="6" spans="2:8" ht="15.75" thickBot="1" x14ac:dyDescent="0.3">
      <c r="B6" s="23" t="s">
        <v>15</v>
      </c>
      <c r="C6" s="76" t="s">
        <v>14</v>
      </c>
      <c r="D6" s="302" t="s">
        <v>13</v>
      </c>
      <c r="E6" s="305"/>
    </row>
    <row r="7" spans="2:8" x14ac:dyDescent="0.25">
      <c r="B7" s="12" t="s">
        <v>4</v>
      </c>
      <c r="C7" s="53">
        <v>13.8</v>
      </c>
      <c r="D7" s="337">
        <v>12.6</v>
      </c>
      <c r="E7" s="344"/>
    </row>
    <row r="8" spans="2:8" ht="15" customHeight="1" x14ac:dyDescent="0.25">
      <c r="B8" s="8" t="s">
        <v>12</v>
      </c>
      <c r="C8" s="58" t="s">
        <v>10</v>
      </c>
      <c r="D8" s="287" t="s">
        <v>10</v>
      </c>
      <c r="E8" s="290"/>
    </row>
    <row r="9" spans="2:8" x14ac:dyDescent="0.25">
      <c r="B9" s="8" t="s">
        <v>9</v>
      </c>
      <c r="C9" s="58" t="s">
        <v>68</v>
      </c>
      <c r="D9" s="287" t="s">
        <v>68</v>
      </c>
      <c r="E9" s="290"/>
    </row>
    <row r="10" spans="2:8" ht="15.75" thickBot="1" x14ac:dyDescent="0.3">
      <c r="B10" s="16" t="s">
        <v>8</v>
      </c>
      <c r="C10" s="49" t="s">
        <v>7</v>
      </c>
      <c r="D10" s="306" t="s">
        <v>7</v>
      </c>
      <c r="E10" s="363"/>
    </row>
    <row r="11" spans="2:8" x14ac:dyDescent="0.25">
      <c r="B11" s="12" t="s">
        <v>4</v>
      </c>
      <c r="C11" s="53">
        <v>13.8</v>
      </c>
      <c r="D11" s="337">
        <v>12.6</v>
      </c>
      <c r="E11" s="344"/>
    </row>
    <row r="12" spans="2:8" x14ac:dyDescent="0.25">
      <c r="B12" s="8" t="s">
        <v>6</v>
      </c>
      <c r="C12" s="58">
        <v>239</v>
      </c>
      <c r="D12" s="287">
        <v>159</v>
      </c>
      <c r="E12" s="290"/>
    </row>
    <row r="13" spans="2:8" x14ac:dyDescent="0.25">
      <c r="B13" s="19" t="s">
        <v>21</v>
      </c>
      <c r="C13" s="63" t="s">
        <v>69</v>
      </c>
      <c r="D13" s="390" t="s">
        <v>88</v>
      </c>
      <c r="E13" s="420"/>
    </row>
    <row r="14" spans="2:8" ht="15.75" thickBot="1" x14ac:dyDescent="0.3">
      <c r="B14" s="16" t="s">
        <v>5</v>
      </c>
      <c r="C14" s="49">
        <v>23.3</v>
      </c>
      <c r="D14" s="341">
        <v>25.8</v>
      </c>
      <c r="E14" s="346"/>
    </row>
    <row r="15" spans="2:8" x14ac:dyDescent="0.25">
      <c r="B15" s="12" t="s">
        <v>4</v>
      </c>
      <c r="C15" s="66">
        <v>13.8</v>
      </c>
      <c r="D15" s="337">
        <v>12.6</v>
      </c>
      <c r="E15" s="344"/>
    </row>
    <row r="16" spans="2:8" ht="15.75" customHeight="1" x14ac:dyDescent="0.25">
      <c r="B16" s="8" t="s">
        <v>3</v>
      </c>
      <c r="C16" s="58">
        <v>12</v>
      </c>
      <c r="D16" s="287">
        <v>14</v>
      </c>
      <c r="E16" s="290"/>
    </row>
    <row r="17" spans="2:5" x14ac:dyDescent="0.25">
      <c r="B17" s="6" t="s">
        <v>2</v>
      </c>
      <c r="C17" s="99" t="s">
        <v>73</v>
      </c>
      <c r="D17" s="287" t="s">
        <v>89</v>
      </c>
      <c r="E17" s="290"/>
    </row>
    <row r="18" spans="2:5" s="2" customFormat="1" ht="30" customHeight="1" thickBot="1" x14ac:dyDescent="0.3">
      <c r="B18" s="3" t="s">
        <v>1</v>
      </c>
      <c r="C18" s="73" t="s">
        <v>22</v>
      </c>
      <c r="D18" s="309" t="s">
        <v>22</v>
      </c>
      <c r="E18" s="312"/>
    </row>
    <row r="19" spans="2:5" x14ac:dyDescent="0.25">
      <c r="B19" s="313" t="s">
        <v>98</v>
      </c>
      <c r="C19" s="314"/>
      <c r="D19" s="314"/>
      <c r="E19" s="315"/>
    </row>
    <row r="20" spans="2:5" ht="45" customHeight="1" thickBot="1" x14ac:dyDescent="0.3">
      <c r="B20" s="316"/>
      <c r="C20" s="317"/>
      <c r="D20" s="317"/>
      <c r="E20" s="318"/>
    </row>
    <row r="21" spans="2:5" x14ac:dyDescent="0.25">
      <c r="B21" s="33"/>
      <c r="C21" s="33"/>
      <c r="D21" s="33"/>
      <c r="E21" s="33"/>
    </row>
    <row r="22" spans="2:5" ht="15.75" thickBot="1" x14ac:dyDescent="0.3"/>
    <row r="23" spans="2:5" x14ac:dyDescent="0.25">
      <c r="B23" s="393" t="s">
        <v>107</v>
      </c>
      <c r="C23" s="402"/>
      <c r="D23" s="402"/>
      <c r="E23" s="403"/>
    </row>
    <row r="24" spans="2:5" x14ac:dyDescent="0.25">
      <c r="B24" s="404"/>
      <c r="C24" s="405"/>
      <c r="D24" s="405"/>
      <c r="E24" s="406"/>
    </row>
    <row r="25" spans="2:5" ht="15.75" thickBot="1" x14ac:dyDescent="0.3">
      <c r="B25" s="407"/>
      <c r="C25" s="408"/>
      <c r="D25" s="408"/>
      <c r="E25" s="409"/>
    </row>
    <row r="26" spans="2:5" x14ac:dyDescent="0.25">
      <c r="B26" s="393" t="s">
        <v>106</v>
      </c>
      <c r="C26" s="394"/>
      <c r="D26" s="394"/>
      <c r="E26" s="395"/>
    </row>
    <row r="27" spans="2:5" x14ac:dyDescent="0.25">
      <c r="B27" s="396"/>
      <c r="C27" s="397"/>
      <c r="D27" s="397"/>
      <c r="E27" s="398"/>
    </row>
    <row r="28" spans="2:5" ht="15.75" thickBot="1" x14ac:dyDescent="0.3">
      <c r="B28" s="399"/>
      <c r="C28" s="400"/>
      <c r="D28" s="400"/>
      <c r="E28" s="401"/>
    </row>
    <row r="31" spans="2:5" x14ac:dyDescent="0.25">
      <c r="B31" s="2"/>
    </row>
  </sheetData>
  <mergeCells count="17">
    <mergeCell ref="B26:E28"/>
    <mergeCell ref="D17:E17"/>
    <mergeCell ref="D18:E18"/>
    <mergeCell ref="B19:E20"/>
    <mergeCell ref="B23:E25"/>
    <mergeCell ref="D14:E14"/>
    <mergeCell ref="D15:E15"/>
    <mergeCell ref="D16:E16"/>
    <mergeCell ref="D6:E6"/>
    <mergeCell ref="B2:E2"/>
    <mergeCell ref="D7:E7"/>
    <mergeCell ref="D8:E8"/>
    <mergeCell ref="D9:E9"/>
    <mergeCell ref="D10:E10"/>
    <mergeCell ref="D11:E11"/>
    <mergeCell ref="D12:E12"/>
    <mergeCell ref="D13:E13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8"/>
  <sheetViews>
    <sheetView workbookViewId="0">
      <selection activeCell="B23" sqref="B23:H25"/>
    </sheetView>
  </sheetViews>
  <sheetFormatPr defaultRowHeight="15" x14ac:dyDescent="0.25"/>
  <cols>
    <col min="2" max="2" width="20.5703125" customWidth="1"/>
    <col min="3" max="8" width="12.7109375" customWidth="1"/>
    <col min="11" max="12" width="11.28515625" bestFit="1" customWidth="1"/>
    <col min="13" max="13" width="11" bestFit="1" customWidth="1"/>
    <col min="17" max="19" width="9.140625" customWidth="1"/>
  </cols>
  <sheetData>
    <row r="1" spans="2:11" ht="15.75" thickBot="1" x14ac:dyDescent="0.3"/>
    <row r="2" spans="2:11" ht="19.5" thickBot="1" x14ac:dyDescent="0.35">
      <c r="B2" s="421" t="s">
        <v>90</v>
      </c>
      <c r="C2" s="422"/>
      <c r="D2" s="422"/>
      <c r="E2" s="422"/>
      <c r="F2" s="422"/>
      <c r="G2" s="422"/>
      <c r="H2" s="423"/>
      <c r="K2" s="1"/>
    </row>
    <row r="3" spans="2:11" ht="15.75" thickBot="1" x14ac:dyDescent="0.3"/>
    <row r="4" spans="2:11" x14ac:dyDescent="0.25">
      <c r="B4" s="25" t="s">
        <v>19</v>
      </c>
      <c r="C4" s="294">
        <v>1445</v>
      </c>
      <c r="D4" s="295"/>
      <c r="E4" s="295"/>
      <c r="F4" s="296" t="s">
        <v>18</v>
      </c>
      <c r="G4" s="297"/>
      <c r="H4" s="26">
        <v>21.5</v>
      </c>
    </row>
    <row r="5" spans="2:11" ht="15.75" thickBot="1" x14ac:dyDescent="0.3">
      <c r="B5" s="24" t="s">
        <v>17</v>
      </c>
      <c r="C5" s="298" t="s">
        <v>33</v>
      </c>
      <c r="D5" s="299"/>
      <c r="E5" s="299"/>
      <c r="F5" s="300" t="s">
        <v>16</v>
      </c>
      <c r="G5" s="301"/>
      <c r="H5" s="27"/>
    </row>
    <row r="6" spans="2:11" ht="15.75" thickBot="1" x14ac:dyDescent="0.3">
      <c r="B6" s="23" t="s">
        <v>15</v>
      </c>
      <c r="C6" s="302" t="s">
        <v>14</v>
      </c>
      <c r="D6" s="303"/>
      <c r="E6" s="304"/>
      <c r="F6" s="302" t="s">
        <v>13</v>
      </c>
      <c r="G6" s="303"/>
      <c r="H6" s="305"/>
    </row>
    <row r="7" spans="2:11" x14ac:dyDescent="0.25">
      <c r="B7" s="12" t="s">
        <v>4</v>
      </c>
      <c r="C7" s="337">
        <v>18</v>
      </c>
      <c r="D7" s="338"/>
      <c r="E7" s="41">
        <v>3.5</v>
      </c>
      <c r="F7" s="39"/>
      <c r="G7" s="40"/>
      <c r="H7" s="20"/>
    </row>
    <row r="8" spans="2:11" ht="15" customHeight="1" x14ac:dyDescent="0.25">
      <c r="B8" s="8" t="s">
        <v>12</v>
      </c>
      <c r="C8" s="287" t="s">
        <v>11</v>
      </c>
      <c r="D8" s="289"/>
      <c r="E8" s="44" t="s">
        <v>10</v>
      </c>
      <c r="F8" s="42"/>
      <c r="G8" s="43"/>
      <c r="H8" s="47"/>
    </row>
    <row r="9" spans="2:11" x14ac:dyDescent="0.25">
      <c r="B9" s="8" t="s">
        <v>9</v>
      </c>
      <c r="C9" s="287" t="s">
        <v>34</v>
      </c>
      <c r="D9" s="288"/>
      <c r="E9" s="355"/>
      <c r="F9" s="42"/>
      <c r="G9" s="43"/>
      <c r="H9" s="4"/>
    </row>
    <row r="10" spans="2:11" ht="15.75" thickBot="1" x14ac:dyDescent="0.3">
      <c r="B10" s="16" t="s">
        <v>8</v>
      </c>
      <c r="C10" s="306" t="s">
        <v>7</v>
      </c>
      <c r="D10" s="307"/>
      <c r="E10" s="308"/>
      <c r="F10" s="45"/>
      <c r="G10" s="46"/>
      <c r="H10" s="48"/>
    </row>
    <row r="11" spans="2:11" x14ac:dyDescent="0.25">
      <c r="B11" s="12" t="s">
        <v>4</v>
      </c>
      <c r="C11" s="22">
        <v>7.7</v>
      </c>
      <c r="D11" s="21">
        <v>7.7</v>
      </c>
      <c r="E11" s="21">
        <v>6.1</v>
      </c>
      <c r="F11" s="22"/>
      <c r="G11" s="21"/>
      <c r="H11" s="20"/>
    </row>
    <row r="12" spans="2:11" x14ac:dyDescent="0.25">
      <c r="B12" s="8" t="s">
        <v>6</v>
      </c>
      <c r="C12" s="7">
        <v>147</v>
      </c>
      <c r="D12" s="5">
        <v>106</v>
      </c>
      <c r="E12" s="5">
        <v>150</v>
      </c>
      <c r="F12" s="7"/>
      <c r="G12" s="5"/>
      <c r="H12" s="4"/>
    </row>
    <row r="13" spans="2:11" x14ac:dyDescent="0.25">
      <c r="B13" s="19" t="s">
        <v>21</v>
      </c>
      <c r="C13" s="18" t="s">
        <v>37</v>
      </c>
      <c r="D13" s="17" t="s">
        <v>67</v>
      </c>
      <c r="E13" s="5" t="s">
        <v>37</v>
      </c>
      <c r="F13" s="18"/>
      <c r="G13" s="17"/>
      <c r="H13" s="4"/>
    </row>
    <row r="14" spans="2:11" ht="15.75" thickBot="1" x14ac:dyDescent="0.3">
      <c r="B14" s="16" t="s">
        <v>5</v>
      </c>
      <c r="C14" s="15">
        <v>32.700000000000003</v>
      </c>
      <c r="D14" s="14">
        <v>27.9</v>
      </c>
      <c r="E14" s="14">
        <v>37.5</v>
      </c>
      <c r="F14" s="15"/>
      <c r="G14" s="14"/>
      <c r="H14" s="13"/>
    </row>
    <row r="15" spans="2:11" x14ac:dyDescent="0.25">
      <c r="B15" s="12" t="s">
        <v>4</v>
      </c>
      <c r="C15" s="11">
        <v>11.6</v>
      </c>
      <c r="D15" s="10">
        <v>5.9</v>
      </c>
      <c r="E15" s="10">
        <v>4</v>
      </c>
      <c r="F15" s="11"/>
      <c r="G15" s="10"/>
      <c r="H15" s="9"/>
    </row>
    <row r="16" spans="2:11" ht="15.75" customHeight="1" x14ac:dyDescent="0.25">
      <c r="B16" s="8" t="s">
        <v>3</v>
      </c>
      <c r="C16" s="7">
        <v>11</v>
      </c>
      <c r="D16" s="5">
        <v>8</v>
      </c>
      <c r="E16" s="5">
        <v>14</v>
      </c>
      <c r="F16" s="7"/>
      <c r="G16" s="5"/>
      <c r="H16" s="4"/>
    </row>
    <row r="17" spans="2:8" x14ac:dyDescent="0.25">
      <c r="B17" s="6" t="s">
        <v>2</v>
      </c>
      <c r="C17" s="287" t="s">
        <v>76</v>
      </c>
      <c r="D17" s="288"/>
      <c r="E17" s="289"/>
      <c r="F17" s="287"/>
      <c r="G17" s="288"/>
      <c r="H17" s="290"/>
    </row>
    <row r="18" spans="2:8" s="2" customFormat="1" ht="30" customHeight="1" thickBot="1" x14ac:dyDescent="0.3">
      <c r="B18" s="3" t="s">
        <v>1</v>
      </c>
      <c r="C18" s="309" t="s">
        <v>22</v>
      </c>
      <c r="D18" s="310"/>
      <c r="E18" s="311"/>
      <c r="F18" s="309"/>
      <c r="G18" s="310"/>
      <c r="H18" s="312"/>
    </row>
    <row r="19" spans="2:8" x14ac:dyDescent="0.25">
      <c r="B19" s="313" t="s">
        <v>100</v>
      </c>
      <c r="C19" s="314"/>
      <c r="D19" s="314"/>
      <c r="E19" s="314"/>
      <c r="F19" s="314"/>
      <c r="G19" s="314"/>
      <c r="H19" s="315"/>
    </row>
    <row r="20" spans="2:8" ht="15.75" thickBot="1" x14ac:dyDescent="0.3">
      <c r="B20" s="316"/>
      <c r="C20" s="317"/>
      <c r="D20" s="317"/>
      <c r="E20" s="317"/>
      <c r="F20" s="317"/>
      <c r="G20" s="317"/>
      <c r="H20" s="318"/>
    </row>
    <row r="21" spans="2:8" x14ac:dyDescent="0.25">
      <c r="B21" s="33"/>
      <c r="C21" s="33"/>
      <c r="D21" s="33"/>
      <c r="E21" s="33"/>
      <c r="F21" s="33"/>
      <c r="G21" s="33"/>
      <c r="H21" s="33"/>
    </row>
    <row r="22" spans="2:8" ht="15.75" thickBot="1" x14ac:dyDescent="0.3"/>
    <row r="23" spans="2:8" x14ac:dyDescent="0.25">
      <c r="B23" s="328" t="s">
        <v>27</v>
      </c>
      <c r="C23" s="320"/>
      <c r="D23" s="320"/>
      <c r="E23" s="320"/>
      <c r="F23" s="320"/>
      <c r="G23" s="320"/>
      <c r="H23" s="321"/>
    </row>
    <row r="24" spans="2:8" x14ac:dyDescent="0.25">
      <c r="B24" s="322"/>
      <c r="C24" s="323"/>
      <c r="D24" s="323"/>
      <c r="E24" s="323"/>
      <c r="F24" s="323"/>
      <c r="G24" s="323"/>
      <c r="H24" s="324"/>
    </row>
    <row r="25" spans="2:8" ht="15.75" thickBot="1" x14ac:dyDescent="0.3">
      <c r="B25" s="325"/>
      <c r="C25" s="326"/>
      <c r="D25" s="326"/>
      <c r="E25" s="326"/>
      <c r="F25" s="326"/>
      <c r="G25" s="326"/>
      <c r="H25" s="327"/>
    </row>
    <row r="26" spans="2:8" x14ac:dyDescent="0.25">
      <c r="B26" s="328" t="s">
        <v>26</v>
      </c>
      <c r="C26" s="320"/>
      <c r="D26" s="320"/>
      <c r="E26" s="320"/>
      <c r="F26" s="320"/>
      <c r="G26" s="320"/>
      <c r="H26" s="321"/>
    </row>
    <row r="27" spans="2:8" x14ac:dyDescent="0.25">
      <c r="B27" s="322"/>
      <c r="C27" s="323"/>
      <c r="D27" s="323"/>
      <c r="E27" s="323"/>
      <c r="F27" s="323"/>
      <c r="G27" s="323"/>
      <c r="H27" s="324"/>
    </row>
    <row r="28" spans="2:8" ht="15.75" thickBot="1" x14ac:dyDescent="0.3">
      <c r="B28" s="325"/>
      <c r="C28" s="326"/>
      <c r="D28" s="326"/>
      <c r="E28" s="326"/>
      <c r="F28" s="326"/>
      <c r="G28" s="326"/>
      <c r="H28" s="327"/>
    </row>
  </sheetData>
  <mergeCells count="18">
    <mergeCell ref="C7:D7"/>
    <mergeCell ref="C8:D8"/>
    <mergeCell ref="C9:E9"/>
    <mergeCell ref="C10:E10"/>
    <mergeCell ref="B26:H28"/>
    <mergeCell ref="C17:E17"/>
    <mergeCell ref="F17:H17"/>
    <mergeCell ref="C18:E18"/>
    <mergeCell ref="F18:H18"/>
    <mergeCell ref="B19:H20"/>
    <mergeCell ref="B23:H25"/>
    <mergeCell ref="C6:E6"/>
    <mergeCell ref="F6:H6"/>
    <mergeCell ref="B2:H2"/>
    <mergeCell ref="C4:E4"/>
    <mergeCell ref="F4:G4"/>
    <mergeCell ref="C5:E5"/>
    <mergeCell ref="F5:G5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1"/>
  <sheetViews>
    <sheetView workbookViewId="0">
      <selection activeCell="B26" sqref="B26:I28"/>
    </sheetView>
  </sheetViews>
  <sheetFormatPr defaultRowHeight="15" x14ac:dyDescent="0.25"/>
  <cols>
    <col min="2" max="2" width="20.5703125" customWidth="1"/>
    <col min="3" max="8" width="12.7109375" customWidth="1"/>
    <col min="9" max="9" width="16.140625" customWidth="1"/>
    <col min="12" max="13" width="11.28515625" bestFit="1" customWidth="1"/>
    <col min="14" max="14" width="11" bestFit="1" customWidth="1"/>
    <col min="18" max="20" width="9.140625" customWidth="1"/>
  </cols>
  <sheetData>
    <row r="1" spans="2:14" ht="15.75" thickBot="1" x14ac:dyDescent="0.3"/>
    <row r="2" spans="2:14" ht="19.5" thickBot="1" x14ac:dyDescent="0.35">
      <c r="B2" s="387" t="s">
        <v>82</v>
      </c>
      <c r="C2" s="388"/>
      <c r="D2" s="388"/>
      <c r="E2" s="388"/>
      <c r="F2" s="388"/>
      <c r="G2" s="388"/>
      <c r="H2" s="388"/>
      <c r="I2" s="389"/>
      <c r="L2" s="1" t="s">
        <v>0</v>
      </c>
    </row>
    <row r="3" spans="2:14" ht="15.75" thickBot="1" x14ac:dyDescent="0.3"/>
    <row r="4" spans="2:14" x14ac:dyDescent="0.25">
      <c r="B4" s="25" t="s">
        <v>19</v>
      </c>
      <c r="C4" s="294">
        <v>1455</v>
      </c>
      <c r="D4" s="295"/>
      <c r="E4" s="295"/>
      <c r="F4" s="295"/>
      <c r="G4" s="296" t="s">
        <v>18</v>
      </c>
      <c r="H4" s="297"/>
      <c r="I4" s="131">
        <v>48.3</v>
      </c>
    </row>
    <row r="5" spans="2:14" ht="15.75" thickBot="1" x14ac:dyDescent="0.3">
      <c r="B5" s="24" t="s">
        <v>17</v>
      </c>
      <c r="C5" s="298" t="s">
        <v>33</v>
      </c>
      <c r="D5" s="299"/>
      <c r="E5" s="299"/>
      <c r="F5" s="299"/>
      <c r="G5" s="300" t="s">
        <v>16</v>
      </c>
      <c r="H5" s="301"/>
      <c r="I5" s="132">
        <v>50.3</v>
      </c>
    </row>
    <row r="6" spans="2:14" ht="15.75" thickBot="1" x14ac:dyDescent="0.3">
      <c r="B6" s="23" t="s">
        <v>15</v>
      </c>
      <c r="C6" s="302" t="s">
        <v>14</v>
      </c>
      <c r="D6" s="303"/>
      <c r="E6" s="303"/>
      <c r="F6" s="304"/>
      <c r="G6" s="302" t="s">
        <v>13</v>
      </c>
      <c r="H6" s="303"/>
      <c r="I6" s="305"/>
    </row>
    <row r="7" spans="2:14" x14ac:dyDescent="0.25">
      <c r="B7" s="12" t="s">
        <v>4</v>
      </c>
      <c r="C7" s="337">
        <v>45.9</v>
      </c>
      <c r="D7" s="338"/>
      <c r="E7" s="351">
        <v>2.4</v>
      </c>
      <c r="F7" s="347"/>
      <c r="G7" s="337">
        <v>47.7</v>
      </c>
      <c r="H7" s="338"/>
      <c r="I7" s="20">
        <v>2.6</v>
      </c>
    </row>
    <row r="8" spans="2:14" ht="15" customHeight="1" x14ac:dyDescent="0.25">
      <c r="B8" s="8" t="s">
        <v>12</v>
      </c>
      <c r="C8" s="287" t="s">
        <v>11</v>
      </c>
      <c r="D8" s="289"/>
      <c r="E8" s="354" t="s">
        <v>10</v>
      </c>
      <c r="F8" s="355"/>
      <c r="G8" s="287" t="s">
        <v>11</v>
      </c>
      <c r="H8" s="289"/>
      <c r="I8" s="4" t="s">
        <v>10</v>
      </c>
    </row>
    <row r="9" spans="2:14" x14ac:dyDescent="0.25">
      <c r="B9" s="8" t="s">
        <v>9</v>
      </c>
      <c r="C9" s="287" t="s">
        <v>35</v>
      </c>
      <c r="D9" s="288"/>
      <c r="E9" s="288"/>
      <c r="F9" s="355"/>
      <c r="G9" s="287" t="s">
        <v>35</v>
      </c>
      <c r="H9" s="288"/>
      <c r="I9" s="290"/>
    </row>
    <row r="10" spans="2:14" ht="15.75" thickBot="1" x14ac:dyDescent="0.3">
      <c r="B10" s="16" t="s">
        <v>8</v>
      </c>
      <c r="C10" s="306" t="s">
        <v>7</v>
      </c>
      <c r="D10" s="307"/>
      <c r="E10" s="307"/>
      <c r="F10" s="308"/>
      <c r="G10" s="306" t="s">
        <v>7</v>
      </c>
      <c r="H10" s="307"/>
      <c r="I10" s="363"/>
      <c r="N10" s="28"/>
    </row>
    <row r="11" spans="2:14" s="2" customFormat="1" x14ac:dyDescent="0.25">
      <c r="B11" s="100" t="s">
        <v>4</v>
      </c>
      <c r="C11" s="385">
        <v>20.9</v>
      </c>
      <c r="D11" s="386"/>
      <c r="E11" s="55">
        <v>19.899999999999999</v>
      </c>
      <c r="F11" s="55">
        <v>7.5</v>
      </c>
      <c r="G11" s="53">
        <v>30</v>
      </c>
      <c r="H11" s="55">
        <v>6.8</v>
      </c>
      <c r="I11" s="57">
        <v>13.5</v>
      </c>
    </row>
    <row r="12" spans="2:14" s="2" customFormat="1" ht="45" x14ac:dyDescent="0.25">
      <c r="B12" s="77" t="s">
        <v>6</v>
      </c>
      <c r="C12" s="335">
        <v>157</v>
      </c>
      <c r="D12" s="336"/>
      <c r="E12" s="60">
        <v>207</v>
      </c>
      <c r="F12" s="60">
        <v>107</v>
      </c>
      <c r="G12" s="58">
        <v>247</v>
      </c>
      <c r="H12" s="60">
        <v>167</v>
      </c>
      <c r="I12" s="104" t="s">
        <v>91</v>
      </c>
    </row>
    <row r="13" spans="2:14" s="2" customFormat="1" ht="45" x14ac:dyDescent="0.25">
      <c r="B13" s="70" t="s">
        <v>21</v>
      </c>
      <c r="C13" s="339" t="s">
        <v>77</v>
      </c>
      <c r="D13" s="340"/>
      <c r="E13" s="65" t="s">
        <v>72</v>
      </c>
      <c r="F13" s="60" t="s">
        <v>66</v>
      </c>
      <c r="G13" s="63" t="s">
        <v>75</v>
      </c>
      <c r="H13" s="65" t="s">
        <v>84</v>
      </c>
      <c r="I13" s="104" t="s">
        <v>92</v>
      </c>
    </row>
    <row r="14" spans="2:14" s="2" customFormat="1" ht="45.75" thickBot="1" x14ac:dyDescent="0.3">
      <c r="B14" s="98" t="s">
        <v>5</v>
      </c>
      <c r="C14" s="309" t="s">
        <v>78</v>
      </c>
      <c r="D14" s="311"/>
      <c r="E14" s="51">
        <v>32.299999999999997</v>
      </c>
      <c r="F14" s="51">
        <v>25.6</v>
      </c>
      <c r="G14" s="49">
        <v>29.2</v>
      </c>
      <c r="H14" s="51">
        <v>22.6</v>
      </c>
      <c r="I14" s="114" t="s">
        <v>93</v>
      </c>
    </row>
    <row r="15" spans="2:14" s="2" customFormat="1" x14ac:dyDescent="0.25">
      <c r="B15" s="100" t="s">
        <v>4</v>
      </c>
      <c r="C15" s="66">
        <v>18.399999999999999</v>
      </c>
      <c r="D15" s="68">
        <v>11.5</v>
      </c>
      <c r="E15" s="68">
        <v>7.9</v>
      </c>
      <c r="F15" s="68">
        <v>10.5</v>
      </c>
      <c r="G15" s="66">
        <v>28.3</v>
      </c>
      <c r="H15" s="68">
        <v>7.7</v>
      </c>
      <c r="I15" s="69">
        <v>14.4</v>
      </c>
    </row>
    <row r="16" spans="2:14" s="2" customFormat="1" ht="45" x14ac:dyDescent="0.25">
      <c r="B16" s="77" t="s">
        <v>3</v>
      </c>
      <c r="C16" s="58">
        <v>14</v>
      </c>
      <c r="D16" s="60">
        <v>13</v>
      </c>
      <c r="E16" s="60">
        <v>12</v>
      </c>
      <c r="F16" s="65" t="s">
        <v>79</v>
      </c>
      <c r="G16" s="58">
        <v>15</v>
      </c>
      <c r="H16" s="60">
        <v>14</v>
      </c>
      <c r="I16" s="104" t="s">
        <v>94</v>
      </c>
    </row>
    <row r="17" spans="2:9" x14ac:dyDescent="0.25">
      <c r="B17" s="6" t="s">
        <v>2</v>
      </c>
      <c r="C17" s="287" t="s">
        <v>80</v>
      </c>
      <c r="D17" s="288"/>
      <c r="E17" s="288"/>
      <c r="F17" s="289"/>
      <c r="G17" s="287" t="s">
        <v>95</v>
      </c>
      <c r="H17" s="288"/>
      <c r="I17" s="290"/>
    </row>
    <row r="18" spans="2:9" s="2" customFormat="1" ht="30" customHeight="1" thickBot="1" x14ac:dyDescent="0.3">
      <c r="B18" s="3" t="s">
        <v>1</v>
      </c>
      <c r="C18" s="309" t="s">
        <v>22</v>
      </c>
      <c r="D18" s="310"/>
      <c r="E18" s="310"/>
      <c r="F18" s="311"/>
      <c r="G18" s="309" t="s">
        <v>22</v>
      </c>
      <c r="H18" s="310"/>
      <c r="I18" s="312"/>
    </row>
    <row r="19" spans="2:9" x14ac:dyDescent="0.25">
      <c r="B19" s="313" t="s">
        <v>101</v>
      </c>
      <c r="C19" s="314"/>
      <c r="D19" s="314"/>
      <c r="E19" s="314"/>
      <c r="F19" s="314"/>
      <c r="G19" s="314"/>
      <c r="H19" s="314"/>
      <c r="I19" s="315"/>
    </row>
    <row r="20" spans="2:9" ht="30" customHeight="1" thickBot="1" x14ac:dyDescent="0.3">
      <c r="B20" s="316"/>
      <c r="C20" s="317"/>
      <c r="D20" s="317"/>
      <c r="E20" s="317"/>
      <c r="F20" s="317"/>
      <c r="G20" s="317"/>
      <c r="H20" s="317"/>
      <c r="I20" s="318"/>
    </row>
    <row r="21" spans="2:9" x14ac:dyDescent="0.25">
      <c r="B21" s="33"/>
      <c r="C21" s="33"/>
      <c r="D21" s="33"/>
      <c r="E21" s="33"/>
      <c r="F21" s="33"/>
      <c r="G21" s="33"/>
      <c r="H21" s="33"/>
      <c r="I21" s="33"/>
    </row>
    <row r="22" spans="2:9" ht="15.75" thickBot="1" x14ac:dyDescent="0.3"/>
    <row r="23" spans="2:9" x14ac:dyDescent="0.25">
      <c r="B23" s="393" t="s">
        <v>105</v>
      </c>
      <c r="C23" s="402"/>
      <c r="D23" s="402"/>
      <c r="E23" s="402"/>
      <c r="F23" s="402"/>
      <c r="G23" s="402"/>
      <c r="H23" s="402"/>
      <c r="I23" s="403"/>
    </row>
    <row r="24" spans="2:9" x14ac:dyDescent="0.25">
      <c r="B24" s="404"/>
      <c r="C24" s="405"/>
      <c r="D24" s="405"/>
      <c r="E24" s="405"/>
      <c r="F24" s="405"/>
      <c r="G24" s="405"/>
      <c r="H24" s="405"/>
      <c r="I24" s="406"/>
    </row>
    <row r="25" spans="2:9" ht="15.75" thickBot="1" x14ac:dyDescent="0.3">
      <c r="B25" s="407"/>
      <c r="C25" s="408"/>
      <c r="D25" s="408"/>
      <c r="E25" s="408"/>
      <c r="F25" s="408"/>
      <c r="G25" s="408"/>
      <c r="H25" s="408"/>
      <c r="I25" s="409"/>
    </row>
    <row r="26" spans="2:9" x14ac:dyDescent="0.25">
      <c r="B26" s="393" t="s">
        <v>106</v>
      </c>
      <c r="C26" s="394"/>
      <c r="D26" s="394"/>
      <c r="E26" s="394"/>
      <c r="F26" s="394"/>
      <c r="G26" s="394"/>
      <c r="H26" s="394"/>
      <c r="I26" s="395"/>
    </row>
    <row r="27" spans="2:9" x14ac:dyDescent="0.25">
      <c r="B27" s="396"/>
      <c r="C27" s="397"/>
      <c r="D27" s="397"/>
      <c r="E27" s="397"/>
      <c r="F27" s="397"/>
      <c r="G27" s="397"/>
      <c r="H27" s="397"/>
      <c r="I27" s="398"/>
    </row>
    <row r="28" spans="2:9" ht="15.75" thickBot="1" x14ac:dyDescent="0.3">
      <c r="B28" s="399"/>
      <c r="C28" s="400"/>
      <c r="D28" s="400"/>
      <c r="E28" s="400"/>
      <c r="F28" s="400"/>
      <c r="G28" s="400"/>
      <c r="H28" s="400"/>
      <c r="I28" s="401"/>
    </row>
    <row r="31" spans="2:9" x14ac:dyDescent="0.25">
      <c r="B31" s="2"/>
    </row>
  </sheetData>
  <mergeCells count="28">
    <mergeCell ref="G7:H7"/>
    <mergeCell ref="G8:H8"/>
    <mergeCell ref="G9:I9"/>
    <mergeCell ref="G10:I10"/>
    <mergeCell ref="C11:D11"/>
    <mergeCell ref="C12:D12"/>
    <mergeCell ref="C13:D13"/>
    <mergeCell ref="C14:D14"/>
    <mergeCell ref="C7:D7"/>
    <mergeCell ref="C8:D8"/>
    <mergeCell ref="C9:F9"/>
    <mergeCell ref="C10:F10"/>
    <mergeCell ref="E7:F7"/>
    <mergeCell ref="E8:F8"/>
    <mergeCell ref="B26:I28"/>
    <mergeCell ref="C17:F17"/>
    <mergeCell ref="G17:I17"/>
    <mergeCell ref="C18:F18"/>
    <mergeCell ref="G18:I18"/>
    <mergeCell ref="B19:I20"/>
    <mergeCell ref="B23:I25"/>
    <mergeCell ref="C6:F6"/>
    <mergeCell ref="G6:I6"/>
    <mergeCell ref="B2:I2"/>
    <mergeCell ref="C4:F4"/>
    <mergeCell ref="G4:H4"/>
    <mergeCell ref="C5:F5"/>
    <mergeCell ref="G5:H5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workbookViewId="0">
      <selection activeCell="B26" sqref="B26:G28"/>
    </sheetView>
  </sheetViews>
  <sheetFormatPr defaultRowHeight="15" x14ac:dyDescent="0.25"/>
  <cols>
    <col min="2" max="2" width="20.5703125" customWidth="1"/>
    <col min="3" max="7" width="12.7109375" customWidth="1"/>
    <col min="10" max="11" width="11.28515625" bestFit="1" customWidth="1"/>
    <col min="12" max="12" width="11" bestFit="1" customWidth="1"/>
    <col min="16" max="18" width="9.140625" customWidth="1"/>
  </cols>
  <sheetData>
    <row r="1" spans="2:10" ht="15.75" thickBot="1" x14ac:dyDescent="0.3"/>
    <row r="2" spans="2:10" ht="19.5" thickBot="1" x14ac:dyDescent="0.35">
      <c r="B2" s="387" t="s">
        <v>82</v>
      </c>
      <c r="C2" s="388"/>
      <c r="D2" s="388"/>
      <c r="E2" s="388"/>
      <c r="F2" s="388"/>
      <c r="G2" s="389"/>
      <c r="J2" s="1" t="s">
        <v>0</v>
      </c>
    </row>
    <row r="3" spans="2:10" ht="15.75" thickBot="1" x14ac:dyDescent="0.3"/>
    <row r="4" spans="2:10" x14ac:dyDescent="0.25">
      <c r="B4" s="25" t="s">
        <v>19</v>
      </c>
      <c r="C4" s="294">
        <v>1498</v>
      </c>
      <c r="D4" s="295"/>
      <c r="E4" s="296" t="s">
        <v>18</v>
      </c>
      <c r="F4" s="297"/>
      <c r="G4" s="131">
        <v>11.3</v>
      </c>
    </row>
    <row r="5" spans="2:10" ht="15.75" thickBot="1" x14ac:dyDescent="0.3">
      <c r="B5" s="24" t="s">
        <v>17</v>
      </c>
      <c r="C5" s="298" t="s">
        <v>33</v>
      </c>
      <c r="D5" s="299"/>
      <c r="E5" s="300" t="s">
        <v>16</v>
      </c>
      <c r="F5" s="301"/>
      <c r="G5" s="132">
        <v>11.9</v>
      </c>
    </row>
    <row r="6" spans="2:10" ht="15.75" thickBot="1" x14ac:dyDescent="0.3">
      <c r="B6" s="23" t="s">
        <v>15</v>
      </c>
      <c r="C6" s="302" t="s">
        <v>14</v>
      </c>
      <c r="D6" s="304"/>
      <c r="E6" s="302" t="s">
        <v>13</v>
      </c>
      <c r="F6" s="303"/>
      <c r="G6" s="305"/>
    </row>
    <row r="7" spans="2:10" x14ac:dyDescent="0.25">
      <c r="B7" s="12" t="s">
        <v>4</v>
      </c>
      <c r="C7" s="337">
        <v>11.3</v>
      </c>
      <c r="D7" s="347"/>
      <c r="E7" s="337">
        <v>11.9</v>
      </c>
      <c r="F7" s="343"/>
      <c r="G7" s="344"/>
    </row>
    <row r="8" spans="2:10" ht="15" customHeight="1" x14ac:dyDescent="0.25">
      <c r="B8" s="8" t="s">
        <v>12</v>
      </c>
      <c r="C8" s="287" t="s">
        <v>11</v>
      </c>
      <c r="D8" s="355"/>
      <c r="E8" s="287" t="s">
        <v>11</v>
      </c>
      <c r="F8" s="288"/>
      <c r="G8" s="290"/>
    </row>
    <row r="9" spans="2:10" x14ac:dyDescent="0.25">
      <c r="B9" s="8" t="s">
        <v>9</v>
      </c>
      <c r="C9" s="287" t="s">
        <v>35</v>
      </c>
      <c r="D9" s="355"/>
      <c r="E9" s="287" t="s">
        <v>35</v>
      </c>
      <c r="F9" s="288"/>
      <c r="G9" s="290"/>
    </row>
    <row r="10" spans="2:10" ht="15.75" thickBot="1" x14ac:dyDescent="0.3">
      <c r="B10" s="16" t="s">
        <v>8</v>
      </c>
      <c r="C10" s="306" t="s">
        <v>7</v>
      </c>
      <c r="D10" s="308"/>
      <c r="E10" s="306" t="s">
        <v>7</v>
      </c>
      <c r="F10" s="307"/>
      <c r="G10" s="363"/>
    </row>
    <row r="11" spans="2:10" x14ac:dyDescent="0.25">
      <c r="B11" s="12" t="s">
        <v>4</v>
      </c>
      <c r="C11" s="337">
        <v>11.3</v>
      </c>
      <c r="D11" s="347"/>
      <c r="E11" s="22">
        <v>10.4</v>
      </c>
      <c r="F11" s="21">
        <v>0.9</v>
      </c>
      <c r="G11" s="20">
        <v>0.6</v>
      </c>
    </row>
    <row r="12" spans="2:10" x14ac:dyDescent="0.25">
      <c r="B12" s="8" t="s">
        <v>6</v>
      </c>
      <c r="C12" s="287">
        <v>207</v>
      </c>
      <c r="D12" s="355"/>
      <c r="E12" s="7">
        <v>257</v>
      </c>
      <c r="F12" s="5">
        <v>246</v>
      </c>
      <c r="G12" s="4">
        <v>107</v>
      </c>
    </row>
    <row r="13" spans="2:10" x14ac:dyDescent="0.25">
      <c r="B13" s="19" t="s">
        <v>21</v>
      </c>
      <c r="C13" s="390" t="s">
        <v>72</v>
      </c>
      <c r="D13" s="392"/>
      <c r="E13" s="18" t="s">
        <v>72</v>
      </c>
      <c r="F13" s="17" t="s">
        <v>75</v>
      </c>
      <c r="G13" s="4" t="s">
        <v>66</v>
      </c>
    </row>
    <row r="14" spans="2:10" ht="15.75" thickBot="1" x14ac:dyDescent="0.3">
      <c r="B14" s="16" t="s">
        <v>5</v>
      </c>
      <c r="C14" s="341">
        <v>32.299999999999997</v>
      </c>
      <c r="D14" s="364"/>
      <c r="E14" s="15">
        <v>30.2</v>
      </c>
      <c r="F14" s="14">
        <v>28.2</v>
      </c>
      <c r="G14" s="13">
        <v>20.6</v>
      </c>
    </row>
    <row r="15" spans="2:10" x14ac:dyDescent="0.25">
      <c r="B15" s="12" t="s">
        <v>4</v>
      </c>
      <c r="C15" s="11">
        <v>10.5</v>
      </c>
      <c r="D15" s="10">
        <v>0.8</v>
      </c>
      <c r="E15" s="11">
        <v>10.4</v>
      </c>
      <c r="F15" s="10">
        <v>0.9</v>
      </c>
      <c r="G15" s="9">
        <v>0.6</v>
      </c>
    </row>
    <row r="16" spans="2:10" ht="15.75" customHeight="1" x14ac:dyDescent="0.25">
      <c r="B16" s="8" t="s">
        <v>3</v>
      </c>
      <c r="C16" s="7">
        <v>14</v>
      </c>
      <c r="D16" s="5">
        <v>17</v>
      </c>
      <c r="E16" s="7">
        <v>16</v>
      </c>
      <c r="F16" s="5">
        <v>15</v>
      </c>
      <c r="G16" s="4">
        <v>8</v>
      </c>
    </row>
    <row r="17" spans="2:7" x14ac:dyDescent="0.25">
      <c r="B17" s="6" t="s">
        <v>2</v>
      </c>
      <c r="C17" s="287" t="s">
        <v>81</v>
      </c>
      <c r="D17" s="289"/>
      <c r="E17" s="287" t="s">
        <v>96</v>
      </c>
      <c r="F17" s="288"/>
      <c r="G17" s="290"/>
    </row>
    <row r="18" spans="2:7" s="2" customFormat="1" ht="30" customHeight="1" thickBot="1" x14ac:dyDescent="0.3">
      <c r="B18" s="3" t="s">
        <v>1</v>
      </c>
      <c r="C18" s="309" t="s">
        <v>22</v>
      </c>
      <c r="D18" s="311"/>
      <c r="E18" s="309" t="s">
        <v>22</v>
      </c>
      <c r="F18" s="310"/>
      <c r="G18" s="312"/>
    </row>
    <row r="19" spans="2:7" x14ac:dyDescent="0.25">
      <c r="B19" s="313" t="s">
        <v>102</v>
      </c>
      <c r="C19" s="314"/>
      <c r="D19" s="314"/>
      <c r="E19" s="314"/>
      <c r="F19" s="314"/>
      <c r="G19" s="315"/>
    </row>
    <row r="20" spans="2:7" ht="30" customHeight="1" thickBot="1" x14ac:dyDescent="0.3">
      <c r="B20" s="316"/>
      <c r="C20" s="317"/>
      <c r="D20" s="317"/>
      <c r="E20" s="317"/>
      <c r="F20" s="317"/>
      <c r="G20" s="318"/>
    </row>
    <row r="21" spans="2:7" x14ac:dyDescent="0.25">
      <c r="B21" s="33"/>
      <c r="C21" s="33"/>
      <c r="D21" s="33"/>
      <c r="E21" s="33"/>
      <c r="F21" s="33"/>
      <c r="G21" s="33"/>
    </row>
    <row r="22" spans="2:7" ht="15.75" thickBot="1" x14ac:dyDescent="0.3"/>
    <row r="23" spans="2:7" x14ac:dyDescent="0.25">
      <c r="B23" s="424" t="s">
        <v>103</v>
      </c>
      <c r="C23" s="394"/>
      <c r="D23" s="394"/>
      <c r="E23" s="394"/>
      <c r="F23" s="394"/>
      <c r="G23" s="395"/>
    </row>
    <row r="24" spans="2:7" x14ac:dyDescent="0.25">
      <c r="B24" s="396"/>
      <c r="C24" s="397"/>
      <c r="D24" s="397"/>
      <c r="E24" s="397"/>
      <c r="F24" s="397"/>
      <c r="G24" s="398"/>
    </row>
    <row r="25" spans="2:7" ht="15.75" thickBot="1" x14ac:dyDescent="0.3">
      <c r="B25" s="399"/>
      <c r="C25" s="400"/>
      <c r="D25" s="400"/>
      <c r="E25" s="400"/>
      <c r="F25" s="400"/>
      <c r="G25" s="401"/>
    </row>
    <row r="26" spans="2:7" x14ac:dyDescent="0.25">
      <c r="B26" s="393" t="s">
        <v>106</v>
      </c>
      <c r="C26" s="394"/>
      <c r="D26" s="394"/>
      <c r="E26" s="394"/>
      <c r="F26" s="394"/>
      <c r="G26" s="395"/>
    </row>
    <row r="27" spans="2:7" x14ac:dyDescent="0.25">
      <c r="B27" s="396"/>
      <c r="C27" s="397"/>
      <c r="D27" s="397"/>
      <c r="E27" s="397"/>
      <c r="F27" s="397"/>
      <c r="G27" s="398"/>
    </row>
    <row r="28" spans="2:7" ht="15.75" thickBot="1" x14ac:dyDescent="0.3">
      <c r="B28" s="399"/>
      <c r="C28" s="400"/>
      <c r="D28" s="400"/>
      <c r="E28" s="400"/>
      <c r="F28" s="400"/>
      <c r="G28" s="401"/>
    </row>
    <row r="31" spans="2:7" x14ac:dyDescent="0.25">
      <c r="B31" s="2"/>
    </row>
  </sheetData>
  <mergeCells count="26">
    <mergeCell ref="E7:G7"/>
    <mergeCell ref="E8:G8"/>
    <mergeCell ref="E9:G9"/>
    <mergeCell ref="E10:G10"/>
    <mergeCell ref="C12:D12"/>
    <mergeCell ref="C13:D13"/>
    <mergeCell ref="C14:D14"/>
    <mergeCell ref="C7:D7"/>
    <mergeCell ref="C8:D8"/>
    <mergeCell ref="C9:D9"/>
    <mergeCell ref="C10:D10"/>
    <mergeCell ref="C11:D11"/>
    <mergeCell ref="B26:G28"/>
    <mergeCell ref="C17:D17"/>
    <mergeCell ref="E17:G17"/>
    <mergeCell ref="C18:D18"/>
    <mergeCell ref="E18:G18"/>
    <mergeCell ref="B19:G20"/>
    <mergeCell ref="B23:G25"/>
    <mergeCell ref="C6:D6"/>
    <mergeCell ref="E6:G6"/>
    <mergeCell ref="B2:G2"/>
    <mergeCell ref="C4:D4"/>
    <mergeCell ref="E4:F4"/>
    <mergeCell ref="C5:D5"/>
    <mergeCell ref="E5:F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FOR REVIEW</vt:lpstr>
      <vt:lpstr>All Proposed Changes</vt:lpstr>
      <vt:lpstr>SUMMARY</vt:lpstr>
      <vt:lpstr>1156</vt:lpstr>
      <vt:lpstr>2999</vt:lpstr>
      <vt:lpstr>3001</vt:lpstr>
      <vt:lpstr>3007</vt:lpstr>
      <vt:lpstr>3050</vt:lpstr>
      <vt:lpstr>3090</vt:lpstr>
      <vt:lpstr>3123</vt:lpstr>
      <vt:lpstr>1307</vt:lpstr>
      <vt:lpstr>1308</vt:lpstr>
      <vt:lpstr>1365</vt:lpstr>
      <vt:lpstr>1379</vt:lpstr>
      <vt:lpstr>1445</vt:lpstr>
      <vt:lpstr>1455</vt:lpstr>
      <vt:lpstr>1498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2018-03-14T19:07:44Z</dcterms:modified>
</cp:coreProperties>
</file>